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Commandes clients\"/>
    </mc:Choice>
  </mc:AlternateContent>
  <xr:revisionPtr revIDLastSave="0" documentId="13_ncr:1_{3308ED0B-B5CF-4271-9793-F64043BC82B8}" xr6:coauthVersionLast="47" xr6:coauthVersionMax="47" xr10:uidLastSave="{00000000-0000-0000-0000-000000000000}"/>
  <bookViews>
    <workbookView xWindow="-120" yWindow="-120" windowWidth="29040" windowHeight="15720" xr2:uid="{732E61C3-D9C6-4E73-85A4-1BF00D214266}"/>
  </bookViews>
  <sheets>
    <sheet name="Informations Client" sheetId="1" r:id="rId1"/>
    <sheet name="Commande" sheetId="3" r:id="rId2"/>
    <sheet name="Boutures Coupées" sheetId="6" state="hidden" r:id="rId3"/>
    <sheet name="Recap SEMAINE" sheetId="8" r:id="rId4"/>
    <sheet name="Traitement" sheetId="2" state="hidden" r:id="rId5"/>
    <sheet name="Imprimable" sheetId="10" state="hidden" r:id="rId6"/>
  </sheets>
  <definedNames>
    <definedName name="_xlnm._FilterDatabase" localSheetId="1" hidden="1">Commande!$A$14:$AL$424</definedName>
    <definedName name="_xlnm._FilterDatabase" localSheetId="5" hidden="1">Imprimable!$A$5:$U$1488</definedName>
    <definedName name="_xlnm._FilterDatabase" localSheetId="3" hidden="1">'Recap SEMAINE'!$A$13:$K$597</definedName>
    <definedName name="_xlnm.Print_Titles" localSheetId="1">Commande!$14:$14</definedName>
    <definedName name="_xlnm.Print_Titles" localSheetId="5">Imprimable!$5:$5</definedName>
    <definedName name="_xlnm.Print_Area" localSheetId="1">Commande!$A$14:$AD$422</definedName>
    <definedName name="_xlnm.Print_Area" localSheetId="5">Imprimable!$A$1:$U$373</definedName>
    <definedName name="_xlnm.Print_Area" localSheetId="3">'Recap SEMAINE'!$A$1:$K$602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8" i="3" l="1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3" i="3"/>
  <c r="Q114" i="3"/>
  <c r="Q115" i="3"/>
  <c r="Q116" i="3"/>
  <c r="Q117" i="3"/>
  <c r="Q118" i="3"/>
  <c r="Q119" i="3"/>
  <c r="Q120" i="3"/>
  <c r="Q121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8" i="3"/>
  <c r="Q179" i="3"/>
  <c r="Q180" i="3"/>
  <c r="Q181" i="3"/>
  <c r="Q182" i="3"/>
  <c r="Q183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1" i="3"/>
  <c r="Q202" i="3"/>
  <c r="Q203" i="3"/>
  <c r="Q205" i="3"/>
  <c r="Q207" i="3"/>
  <c r="Q208" i="3"/>
  <c r="Q209" i="3"/>
  <c r="Q210" i="3"/>
  <c r="Q211" i="3"/>
  <c r="Q212" i="3"/>
  <c r="Q213" i="3"/>
  <c r="Q214" i="3"/>
  <c r="Q216" i="3"/>
  <c r="Q218" i="3"/>
  <c r="Q219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6" i="3"/>
  <c r="Q237" i="3"/>
  <c r="Q238" i="3"/>
  <c r="Q239" i="3"/>
  <c r="Q240" i="3"/>
  <c r="Q241" i="3"/>
  <c r="Q242" i="3"/>
  <c r="Q243" i="3"/>
  <c r="Q244" i="3"/>
  <c r="Q245" i="3"/>
  <c r="Q246" i="3"/>
  <c r="Q248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7" i="3"/>
  <c r="Q298" i="3"/>
  <c r="Q299" i="3"/>
  <c r="Q300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17" i="3"/>
  <c r="C386" i="3"/>
  <c r="J597" i="8"/>
  <c r="J596" i="8"/>
  <c r="J595" i="8"/>
  <c r="J594" i="8"/>
  <c r="J593" i="8"/>
  <c r="J592" i="8"/>
  <c r="J591" i="8"/>
  <c r="J590" i="8"/>
  <c r="J589" i="8"/>
  <c r="J588" i="8"/>
  <c r="J587" i="8"/>
  <c r="J586" i="8"/>
  <c r="J585" i="8"/>
  <c r="J584" i="8"/>
  <c r="J583" i="8"/>
  <c r="J582" i="8"/>
  <c r="J581" i="8"/>
  <c r="J580" i="8"/>
  <c r="J579" i="8"/>
  <c r="J578" i="8"/>
  <c r="J577" i="8"/>
  <c r="J576" i="8"/>
  <c r="J575" i="8"/>
  <c r="J574" i="8"/>
  <c r="J573" i="8"/>
  <c r="J572" i="8"/>
  <c r="J571" i="8"/>
  <c r="J570" i="8"/>
  <c r="J569" i="8"/>
  <c r="J568" i="8"/>
  <c r="J567" i="8"/>
  <c r="J566" i="8"/>
  <c r="J565" i="8"/>
  <c r="J564" i="8"/>
  <c r="J563" i="8"/>
  <c r="J562" i="8"/>
  <c r="J561" i="8"/>
  <c r="J560" i="8"/>
  <c r="J559" i="8"/>
  <c r="J556" i="8"/>
  <c r="J554" i="8"/>
  <c r="J552" i="8"/>
  <c r="J550" i="8"/>
  <c r="J548" i="8"/>
  <c r="J546" i="8"/>
  <c r="J544" i="8"/>
  <c r="J542" i="8"/>
  <c r="J540" i="8"/>
  <c r="J539" i="8"/>
  <c r="J536" i="8"/>
  <c r="J535" i="8"/>
  <c r="J533" i="8"/>
  <c r="J532" i="8"/>
  <c r="J530" i="8"/>
  <c r="J529" i="8"/>
  <c r="J527" i="8"/>
  <c r="J526" i="8"/>
  <c r="J524" i="8"/>
  <c r="J523" i="8"/>
  <c r="J521" i="8"/>
  <c r="J520" i="8"/>
  <c r="J518" i="8"/>
  <c r="J517" i="8"/>
  <c r="J515" i="8"/>
  <c r="J514" i="8"/>
  <c r="J512" i="8"/>
  <c r="J511" i="8"/>
  <c r="J509" i="8"/>
  <c r="J508" i="8"/>
  <c r="J506" i="8"/>
  <c r="J505" i="8"/>
  <c r="J503" i="8"/>
  <c r="J502" i="8"/>
  <c r="J501" i="8"/>
  <c r="J500" i="8"/>
  <c r="J498" i="8"/>
  <c r="J497" i="8"/>
  <c r="J496" i="8"/>
  <c r="J493" i="8"/>
  <c r="J491" i="8"/>
  <c r="J489" i="8"/>
  <c r="J487" i="8"/>
  <c r="J486" i="8"/>
  <c r="J485" i="8"/>
  <c r="J484" i="8"/>
  <c r="J482" i="8"/>
  <c r="J481" i="8"/>
  <c r="J479" i="8"/>
  <c r="J477" i="8"/>
  <c r="J475" i="8"/>
  <c r="J474" i="8"/>
  <c r="J472" i="8"/>
  <c r="J471" i="8"/>
  <c r="J469" i="8"/>
  <c r="J467" i="8"/>
  <c r="J466" i="8"/>
  <c r="J464" i="8"/>
  <c r="J462" i="8"/>
  <c r="J460" i="8"/>
  <c r="J458" i="8"/>
  <c r="J457" i="8"/>
  <c r="J456" i="8"/>
  <c r="J455" i="8"/>
  <c r="J454" i="8"/>
  <c r="J453" i="8"/>
  <c r="J452" i="8"/>
  <c r="J451" i="8"/>
  <c r="J450" i="8"/>
  <c r="J449" i="8"/>
  <c r="J448" i="8"/>
  <c r="J447" i="8"/>
  <c r="J445" i="8"/>
  <c r="J443" i="8"/>
  <c r="J441" i="8"/>
  <c r="J439" i="8"/>
  <c r="J437" i="8"/>
  <c r="J435" i="8"/>
  <c r="J433" i="8"/>
  <c r="J431" i="8"/>
  <c r="J429" i="8"/>
  <c r="J427" i="8"/>
  <c r="J426" i="8"/>
  <c r="J423" i="8"/>
  <c r="J421" i="8"/>
  <c r="J419" i="8"/>
  <c r="J417" i="8"/>
  <c r="J416" i="8"/>
  <c r="J414" i="8"/>
  <c r="J413" i="8"/>
  <c r="J412" i="8"/>
  <c r="J410" i="8"/>
  <c r="J409" i="8"/>
  <c r="J408" i="8"/>
  <c r="J406" i="8"/>
  <c r="J405" i="8"/>
  <c r="J403" i="8"/>
  <c r="J402" i="8"/>
  <c r="J401" i="8"/>
  <c r="J399" i="8"/>
  <c r="J397" i="8"/>
  <c r="J395" i="8"/>
  <c r="J394" i="8"/>
  <c r="J392" i="8"/>
  <c r="J391" i="8"/>
  <c r="J390" i="8"/>
  <c r="J389" i="8"/>
  <c r="J388" i="8"/>
  <c r="J387" i="8"/>
  <c r="J386" i="8"/>
  <c r="J384" i="8"/>
  <c r="J383" i="8"/>
  <c r="J382" i="8"/>
  <c r="J381" i="8"/>
  <c r="J380" i="8"/>
  <c r="J379" i="8"/>
  <c r="J378" i="8"/>
  <c r="J377" i="8"/>
  <c r="J376" i="8"/>
  <c r="J375" i="8"/>
  <c r="J374" i="8"/>
  <c r="J373" i="8"/>
  <c r="J372" i="8"/>
  <c r="J370" i="8"/>
  <c r="J369" i="8"/>
  <c r="J368" i="8"/>
  <c r="J367" i="8"/>
  <c r="J366" i="8"/>
  <c r="J365" i="8"/>
  <c r="J364" i="8"/>
  <c r="J363" i="8"/>
  <c r="J362" i="8"/>
  <c r="J361" i="8"/>
  <c r="J359" i="8"/>
  <c r="J358" i="8"/>
  <c r="J356" i="8"/>
  <c r="J355" i="8"/>
  <c r="J353" i="8"/>
  <c r="J352" i="8"/>
  <c r="J350" i="8"/>
  <c r="J349" i="8"/>
  <c r="J347" i="8"/>
  <c r="J346" i="8"/>
  <c r="J345" i="8"/>
  <c r="J343" i="8"/>
  <c r="J341" i="8"/>
  <c r="J339" i="8"/>
  <c r="J337" i="8"/>
  <c r="J336" i="8"/>
  <c r="J334" i="8"/>
  <c r="J333" i="8"/>
  <c r="J331" i="8"/>
  <c r="J330" i="8"/>
  <c r="J329" i="8"/>
  <c r="J328" i="8"/>
  <c r="J326" i="8"/>
  <c r="J324" i="8"/>
  <c r="J323" i="8"/>
  <c r="J322" i="8"/>
  <c r="J321" i="8"/>
  <c r="J320" i="8"/>
  <c r="J319" i="8"/>
  <c r="J318" i="8"/>
  <c r="J317" i="8"/>
  <c r="J315" i="8"/>
  <c r="J314" i="8"/>
  <c r="J313" i="8"/>
  <c r="J311" i="8"/>
  <c r="J310" i="8"/>
  <c r="J308" i="8"/>
  <c r="J306" i="8"/>
  <c r="J304" i="8"/>
  <c r="J302" i="8"/>
  <c r="J300" i="8"/>
  <c r="J298" i="8"/>
  <c r="J296" i="8"/>
  <c r="J294" i="8"/>
  <c r="J293" i="8"/>
  <c r="J291" i="8"/>
  <c r="J290" i="8"/>
  <c r="J288" i="8"/>
  <c r="J286" i="8"/>
  <c r="J284" i="8"/>
  <c r="J283" i="8"/>
  <c r="J281" i="8"/>
  <c r="J279" i="8"/>
  <c r="J278" i="8"/>
  <c r="J276" i="8"/>
  <c r="J274" i="8"/>
  <c r="J273" i="8"/>
  <c r="J272" i="8"/>
  <c r="J270" i="8"/>
  <c r="J269" i="8"/>
  <c r="J268" i="8"/>
  <c r="J267" i="8"/>
  <c r="J265" i="8"/>
  <c r="J264" i="8"/>
  <c r="J263" i="8"/>
  <c r="J262" i="8"/>
  <c r="J261" i="8"/>
  <c r="J259" i="8"/>
  <c r="J258" i="8"/>
  <c r="J257" i="8"/>
  <c r="J256" i="8"/>
  <c r="J255" i="8"/>
  <c r="J254" i="8"/>
  <c r="J253" i="8"/>
  <c r="J251" i="8"/>
  <c r="J250" i="8"/>
  <c r="J248" i="8"/>
  <c r="J246" i="8"/>
  <c r="J244" i="8"/>
  <c r="J242" i="8"/>
  <c r="J241" i="8"/>
  <c r="J239" i="8"/>
  <c r="J237" i="8"/>
  <c r="J235" i="8"/>
  <c r="J234" i="8"/>
  <c r="J233" i="8"/>
  <c r="J232" i="8"/>
  <c r="J231" i="8"/>
  <c r="J229" i="8"/>
  <c r="J228" i="8"/>
  <c r="J226" i="8"/>
  <c r="J225" i="8"/>
  <c r="J224" i="8"/>
  <c r="J223" i="8"/>
  <c r="J222" i="8"/>
  <c r="J221" i="8"/>
  <c r="J220" i="8"/>
  <c r="J219" i="8"/>
  <c r="J218" i="8"/>
  <c r="J217" i="8"/>
  <c r="J216" i="8"/>
  <c r="J214" i="8"/>
  <c r="J213" i="8"/>
  <c r="J211" i="8"/>
  <c r="J209" i="8"/>
  <c r="J208" i="8"/>
  <c r="J207" i="8"/>
  <c r="J206" i="8"/>
  <c r="J205" i="8"/>
  <c r="J204" i="8"/>
  <c r="J203" i="8"/>
  <c r="J202" i="8"/>
  <c r="J200" i="8"/>
  <c r="J199" i="8"/>
  <c r="J198" i="8"/>
  <c r="J196" i="8"/>
  <c r="J195" i="8"/>
  <c r="J194" i="8"/>
  <c r="J193" i="8"/>
  <c r="J192" i="8"/>
  <c r="J191" i="8"/>
  <c r="J189" i="8"/>
  <c r="J187" i="8"/>
  <c r="J186" i="8"/>
  <c r="J184" i="8"/>
  <c r="J183" i="8"/>
  <c r="J182" i="8"/>
  <c r="J181" i="8"/>
  <c r="J180" i="8"/>
  <c r="J178" i="8"/>
  <c r="J177" i="8"/>
  <c r="J175" i="8"/>
  <c r="J174" i="8"/>
  <c r="J172" i="8"/>
  <c r="J170" i="8"/>
  <c r="J168" i="8"/>
  <c r="J166" i="8"/>
  <c r="J164" i="8"/>
  <c r="J163" i="8"/>
  <c r="J161" i="8"/>
  <c r="J159" i="8"/>
  <c r="J158" i="8"/>
  <c r="J157" i="8"/>
  <c r="J156" i="8"/>
  <c r="J155" i="8"/>
  <c r="J154" i="8"/>
  <c r="J153" i="8"/>
  <c r="J152" i="8"/>
  <c r="J150" i="8"/>
  <c r="J149" i="8"/>
  <c r="J148" i="8"/>
  <c r="J147" i="8"/>
  <c r="J146" i="8"/>
  <c r="J145" i="8"/>
  <c r="J144" i="8"/>
  <c r="J143" i="8"/>
  <c r="J142" i="8"/>
  <c r="J140" i="8"/>
  <c r="J139" i="8"/>
  <c r="J137" i="8"/>
  <c r="J135" i="8"/>
  <c r="J134" i="8"/>
  <c r="J132" i="8"/>
  <c r="J131" i="8"/>
  <c r="J130" i="8"/>
  <c r="J128" i="8"/>
  <c r="J126" i="8"/>
  <c r="J124" i="8"/>
  <c r="J123" i="8"/>
  <c r="J122" i="8"/>
  <c r="J121" i="8"/>
  <c r="J120" i="8"/>
  <c r="J118" i="8"/>
  <c r="J116" i="8"/>
  <c r="J114" i="8"/>
  <c r="J112" i="8"/>
  <c r="J110" i="8"/>
  <c r="J108" i="8"/>
  <c r="J107" i="8"/>
  <c r="J105" i="8"/>
  <c r="J103" i="8"/>
  <c r="J102" i="8"/>
  <c r="J101" i="8"/>
  <c r="J99" i="8"/>
  <c r="J98" i="8"/>
  <c r="J96" i="8"/>
  <c r="J95" i="8"/>
  <c r="J94" i="8"/>
  <c r="J93" i="8"/>
  <c r="J92" i="8"/>
  <c r="J91" i="8"/>
  <c r="J88" i="8"/>
  <c r="J86" i="8"/>
  <c r="J85" i="8"/>
  <c r="J83" i="8"/>
  <c r="J81" i="8"/>
  <c r="J80" i="8"/>
  <c r="J79" i="8"/>
  <c r="J77" i="8"/>
  <c r="J75" i="8"/>
  <c r="J73" i="8"/>
  <c r="J72" i="8"/>
  <c r="J70" i="8"/>
  <c r="J68" i="8"/>
  <c r="J67" i="8"/>
  <c r="J65" i="8"/>
  <c r="J63" i="8"/>
  <c r="J61" i="8"/>
  <c r="J60" i="8"/>
  <c r="J59" i="8"/>
  <c r="J57" i="8"/>
  <c r="J56" i="8"/>
  <c r="J55" i="8"/>
  <c r="J53" i="8"/>
  <c r="J51" i="8"/>
  <c r="J49" i="8"/>
  <c r="J47" i="8"/>
  <c r="J45" i="8"/>
  <c r="J43" i="8"/>
  <c r="J41" i="8"/>
  <c r="J39" i="8"/>
  <c r="J37" i="8"/>
  <c r="J35" i="8"/>
  <c r="J34" i="8"/>
  <c r="J32" i="8"/>
  <c r="J30" i="8"/>
  <c r="J28" i="8"/>
  <c r="J26" i="8"/>
  <c r="J24" i="8"/>
  <c r="J22" i="8"/>
  <c r="J21" i="8"/>
  <c r="J20" i="8"/>
  <c r="J18" i="8"/>
  <c r="J17" i="8"/>
  <c r="J15" i="8"/>
  <c r="J14" i="8"/>
  <c r="A1" i="3"/>
  <c r="AA12" i="3"/>
  <c r="Z12" i="3"/>
  <c r="Y12" i="3"/>
  <c r="X12" i="3"/>
  <c r="W12" i="3"/>
  <c r="V12" i="3"/>
  <c r="U12" i="3"/>
  <c r="T12" i="3"/>
  <c r="S12" i="3"/>
  <c r="R12" i="3"/>
  <c r="A211" i="10" l="1"/>
  <c r="B211" i="10"/>
  <c r="C211" i="10"/>
  <c r="D211" i="10"/>
  <c r="E211" i="10"/>
  <c r="F211" i="10"/>
  <c r="G211" i="10"/>
  <c r="H211" i="10"/>
  <c r="I211" i="10"/>
  <c r="J211" i="10"/>
  <c r="K211" i="10"/>
  <c r="L211" i="10"/>
  <c r="M211" i="10"/>
  <c r="A212" i="10"/>
  <c r="B212" i="10"/>
  <c r="C212" i="10"/>
  <c r="D212" i="10"/>
  <c r="E212" i="10"/>
  <c r="F212" i="10"/>
  <c r="G212" i="10"/>
  <c r="H212" i="10"/>
  <c r="I212" i="10"/>
  <c r="J212" i="10"/>
  <c r="K212" i="10"/>
  <c r="L212" i="10"/>
  <c r="M212" i="10"/>
  <c r="A213" i="10"/>
  <c r="B213" i="10"/>
  <c r="C213" i="10"/>
  <c r="D213" i="10"/>
  <c r="E213" i="10"/>
  <c r="F213" i="10"/>
  <c r="G213" i="10"/>
  <c r="H213" i="10"/>
  <c r="I213" i="10"/>
  <c r="J213" i="10"/>
  <c r="K213" i="10"/>
  <c r="L213" i="10"/>
  <c r="M213" i="10"/>
  <c r="A214" i="10"/>
  <c r="B214" i="10"/>
  <c r="C214" i="10"/>
  <c r="D214" i="10"/>
  <c r="E214" i="10"/>
  <c r="F214" i="10"/>
  <c r="G214" i="10"/>
  <c r="H214" i="10"/>
  <c r="I214" i="10"/>
  <c r="J214" i="10"/>
  <c r="K214" i="10"/>
  <c r="L214" i="10"/>
  <c r="M214" i="10"/>
  <c r="A215" i="10"/>
  <c r="B215" i="10"/>
  <c r="C215" i="10"/>
  <c r="D215" i="10"/>
  <c r="E215" i="10"/>
  <c r="F215" i="10"/>
  <c r="G215" i="10"/>
  <c r="H215" i="10"/>
  <c r="I215" i="10"/>
  <c r="J215" i="10"/>
  <c r="K215" i="10"/>
  <c r="L215" i="10"/>
  <c r="M215" i="10"/>
  <c r="A216" i="10"/>
  <c r="B216" i="10"/>
  <c r="C216" i="10"/>
  <c r="D216" i="10"/>
  <c r="E216" i="10"/>
  <c r="F216" i="10"/>
  <c r="G216" i="10"/>
  <c r="H216" i="10"/>
  <c r="I216" i="10"/>
  <c r="J216" i="10"/>
  <c r="K216" i="10"/>
  <c r="L216" i="10"/>
  <c r="M216" i="10"/>
  <c r="A217" i="10"/>
  <c r="B217" i="10"/>
  <c r="C217" i="10"/>
  <c r="D217" i="10"/>
  <c r="E217" i="10"/>
  <c r="F217" i="10"/>
  <c r="G217" i="10"/>
  <c r="H217" i="10"/>
  <c r="I217" i="10"/>
  <c r="J217" i="10"/>
  <c r="K217" i="10"/>
  <c r="L217" i="10"/>
  <c r="M217" i="10"/>
  <c r="A210" i="10"/>
  <c r="B210" i="10"/>
  <c r="C210" i="10"/>
  <c r="D210" i="10"/>
  <c r="E210" i="10"/>
  <c r="F210" i="10"/>
  <c r="G210" i="10"/>
  <c r="H210" i="10"/>
  <c r="I210" i="10"/>
  <c r="J210" i="10"/>
  <c r="K210" i="10"/>
  <c r="L210" i="10"/>
  <c r="M210" i="10"/>
  <c r="O210" i="10"/>
  <c r="P210" i="10"/>
  <c r="Q210" i="10"/>
  <c r="A318" i="8"/>
  <c r="B318" i="8"/>
  <c r="C318" i="8"/>
  <c r="D318" i="8"/>
  <c r="E318" i="8"/>
  <c r="F318" i="8"/>
  <c r="G318" i="8"/>
  <c r="H318" i="8"/>
  <c r="I318" i="8"/>
  <c r="A319" i="8"/>
  <c r="B319" i="8"/>
  <c r="C319" i="8"/>
  <c r="D319" i="8"/>
  <c r="E319" i="8"/>
  <c r="F319" i="8"/>
  <c r="G319" i="8"/>
  <c r="H319" i="8"/>
  <c r="I319" i="8"/>
  <c r="A320" i="8"/>
  <c r="B320" i="8"/>
  <c r="C320" i="8"/>
  <c r="D320" i="8"/>
  <c r="E320" i="8"/>
  <c r="F320" i="8"/>
  <c r="G320" i="8"/>
  <c r="H320" i="8"/>
  <c r="I320" i="8"/>
  <c r="A321" i="8"/>
  <c r="B321" i="8"/>
  <c r="C321" i="8"/>
  <c r="D321" i="8"/>
  <c r="E321" i="8"/>
  <c r="F321" i="8"/>
  <c r="G321" i="8"/>
  <c r="H321" i="8"/>
  <c r="I321" i="8"/>
  <c r="A322" i="8"/>
  <c r="B322" i="8"/>
  <c r="C322" i="8"/>
  <c r="D322" i="8"/>
  <c r="E322" i="8"/>
  <c r="F322" i="8"/>
  <c r="G322" i="8"/>
  <c r="H322" i="8"/>
  <c r="I322" i="8"/>
  <c r="A323" i="8"/>
  <c r="B323" i="8"/>
  <c r="C323" i="8"/>
  <c r="D323" i="8"/>
  <c r="E323" i="8"/>
  <c r="F323" i="8"/>
  <c r="G323" i="8"/>
  <c r="H323" i="8"/>
  <c r="I323" i="8"/>
  <c r="A324" i="8"/>
  <c r="B324" i="8"/>
  <c r="C324" i="8"/>
  <c r="D324" i="8"/>
  <c r="E324" i="8"/>
  <c r="F324" i="8"/>
  <c r="G324" i="8"/>
  <c r="H324" i="8"/>
  <c r="I324" i="8"/>
  <c r="P221" i="3"/>
  <c r="O221" i="3" s="1"/>
  <c r="K318" i="8" s="1"/>
  <c r="P222" i="3"/>
  <c r="O222" i="3" s="1"/>
  <c r="K319" i="8" s="1"/>
  <c r="P223" i="3"/>
  <c r="O223" i="3" s="1"/>
  <c r="O213" i="10" s="1"/>
  <c r="P224" i="3"/>
  <c r="O224" i="3" s="1"/>
  <c r="O214" i="10" s="1"/>
  <c r="P225" i="3"/>
  <c r="O225" i="3" s="1"/>
  <c r="O215" i="10" s="1"/>
  <c r="P226" i="3"/>
  <c r="O226" i="3" s="1"/>
  <c r="O216" i="10" s="1"/>
  <c r="P227" i="3"/>
  <c r="O227" i="3" s="1"/>
  <c r="K324" i="8" s="1"/>
  <c r="K323" i="8" l="1"/>
  <c r="O211" i="10"/>
  <c r="Q213" i="10"/>
  <c r="J325" i="8"/>
  <c r="K320" i="8"/>
  <c r="O217" i="10"/>
  <c r="Q216" i="10"/>
  <c r="K321" i="8"/>
  <c r="P216" i="10"/>
  <c r="P213" i="10"/>
  <c r="K322" i="8"/>
  <c r="Q215" i="10"/>
  <c r="Q212" i="10"/>
  <c r="P215" i="10"/>
  <c r="P212" i="10"/>
  <c r="Q217" i="10"/>
  <c r="Q214" i="10"/>
  <c r="O212" i="10"/>
  <c r="Q211" i="10"/>
  <c r="P217" i="10"/>
  <c r="P214" i="10"/>
  <c r="P211" i="10"/>
  <c r="Q84" i="10" l="1"/>
  <c r="Q102" i="10"/>
  <c r="Q138" i="10"/>
  <c r="Q167" i="10"/>
  <c r="Q174" i="10"/>
  <c r="A8" i="10"/>
  <c r="B8" i="10"/>
  <c r="C8" i="10"/>
  <c r="D8" i="10"/>
  <c r="E8" i="10"/>
  <c r="F8" i="10"/>
  <c r="G8" i="10"/>
  <c r="H8" i="10"/>
  <c r="I8" i="10"/>
  <c r="J8" i="10"/>
  <c r="K8" i="10"/>
  <c r="L8" i="10"/>
  <c r="M8" i="10"/>
  <c r="A9" i="10"/>
  <c r="B9" i="10"/>
  <c r="C9" i="10"/>
  <c r="D9" i="10"/>
  <c r="E9" i="10"/>
  <c r="F9" i="10"/>
  <c r="G9" i="10"/>
  <c r="H9" i="10"/>
  <c r="I9" i="10"/>
  <c r="J9" i="10"/>
  <c r="K9" i="10"/>
  <c r="L9" i="10"/>
  <c r="M9" i="10"/>
  <c r="A10" i="10"/>
  <c r="B10" i="10"/>
  <c r="C10" i="10"/>
  <c r="D10" i="10"/>
  <c r="E10" i="10"/>
  <c r="F10" i="10"/>
  <c r="G10" i="10"/>
  <c r="H10" i="10"/>
  <c r="I10" i="10"/>
  <c r="J10" i="10"/>
  <c r="K10" i="10"/>
  <c r="L10" i="10"/>
  <c r="M10" i="10"/>
  <c r="A11" i="10"/>
  <c r="B11" i="10"/>
  <c r="C11" i="10"/>
  <c r="D11" i="10"/>
  <c r="E11" i="10"/>
  <c r="F11" i="10"/>
  <c r="G11" i="10"/>
  <c r="H11" i="10"/>
  <c r="I11" i="10"/>
  <c r="J11" i="10"/>
  <c r="K11" i="10"/>
  <c r="L11" i="10"/>
  <c r="M11" i="10"/>
  <c r="A12" i="10"/>
  <c r="B12" i="10"/>
  <c r="C12" i="10"/>
  <c r="D12" i="10"/>
  <c r="E12" i="10"/>
  <c r="F12" i="10"/>
  <c r="G12" i="10"/>
  <c r="H12" i="10"/>
  <c r="I12" i="10"/>
  <c r="J12" i="10"/>
  <c r="K12" i="10"/>
  <c r="L12" i="10"/>
  <c r="M12" i="10"/>
  <c r="A13" i="10"/>
  <c r="B13" i="10"/>
  <c r="C13" i="10"/>
  <c r="D13" i="10"/>
  <c r="E13" i="10"/>
  <c r="F13" i="10"/>
  <c r="G13" i="10"/>
  <c r="H13" i="10"/>
  <c r="I13" i="10"/>
  <c r="J13" i="10"/>
  <c r="K13" i="10"/>
  <c r="L13" i="10"/>
  <c r="M13" i="10"/>
  <c r="A14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A15" i="10"/>
  <c r="B15" i="10"/>
  <c r="C15" i="10"/>
  <c r="D15" i="10"/>
  <c r="E15" i="10"/>
  <c r="F15" i="10"/>
  <c r="G15" i="10"/>
  <c r="H15" i="10"/>
  <c r="I15" i="10"/>
  <c r="J15" i="10"/>
  <c r="K15" i="10"/>
  <c r="L15" i="10"/>
  <c r="M15" i="10"/>
  <c r="A16" i="10"/>
  <c r="B16" i="10"/>
  <c r="C16" i="10"/>
  <c r="D16" i="10"/>
  <c r="E16" i="10"/>
  <c r="F16" i="10"/>
  <c r="G16" i="10"/>
  <c r="H16" i="10"/>
  <c r="I16" i="10"/>
  <c r="J16" i="10"/>
  <c r="K16" i="10"/>
  <c r="L16" i="10"/>
  <c r="M16" i="10"/>
  <c r="A17" i="10"/>
  <c r="B17" i="10"/>
  <c r="C17" i="10"/>
  <c r="D17" i="10"/>
  <c r="E17" i="10"/>
  <c r="F17" i="10"/>
  <c r="G17" i="10"/>
  <c r="H17" i="10"/>
  <c r="I17" i="10"/>
  <c r="J17" i="10"/>
  <c r="K17" i="10"/>
  <c r="L17" i="10"/>
  <c r="M17" i="10"/>
  <c r="A18" i="10"/>
  <c r="B18" i="10"/>
  <c r="C18" i="10"/>
  <c r="D18" i="10"/>
  <c r="E18" i="10"/>
  <c r="F18" i="10"/>
  <c r="G18" i="10"/>
  <c r="H18" i="10"/>
  <c r="I18" i="10"/>
  <c r="J18" i="10"/>
  <c r="K18" i="10"/>
  <c r="L18" i="10"/>
  <c r="M18" i="10"/>
  <c r="A19" i="10"/>
  <c r="B19" i="10"/>
  <c r="C19" i="10"/>
  <c r="D19" i="10"/>
  <c r="E19" i="10"/>
  <c r="F19" i="10"/>
  <c r="G19" i="10"/>
  <c r="H19" i="10"/>
  <c r="I19" i="10"/>
  <c r="J19" i="10"/>
  <c r="K19" i="10"/>
  <c r="L19" i="10"/>
  <c r="M19" i="10"/>
  <c r="A20" i="10"/>
  <c r="B20" i="10"/>
  <c r="C20" i="10"/>
  <c r="D20" i="10"/>
  <c r="E20" i="10"/>
  <c r="F20" i="10"/>
  <c r="G20" i="10"/>
  <c r="H20" i="10"/>
  <c r="I20" i="10"/>
  <c r="J20" i="10"/>
  <c r="K20" i="10"/>
  <c r="L20" i="10"/>
  <c r="M20" i="10"/>
  <c r="A21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A22" i="10"/>
  <c r="B22" i="10"/>
  <c r="C22" i="10"/>
  <c r="D22" i="10"/>
  <c r="E22" i="10"/>
  <c r="F22" i="10"/>
  <c r="G22" i="10"/>
  <c r="H22" i="10"/>
  <c r="I22" i="10"/>
  <c r="J22" i="10"/>
  <c r="K22" i="10"/>
  <c r="L22" i="10"/>
  <c r="M22" i="10"/>
  <c r="A23" i="10"/>
  <c r="B23" i="10"/>
  <c r="C23" i="10"/>
  <c r="D23" i="10"/>
  <c r="E23" i="10"/>
  <c r="F23" i="10"/>
  <c r="G23" i="10"/>
  <c r="H23" i="10"/>
  <c r="I23" i="10"/>
  <c r="J23" i="10"/>
  <c r="K23" i="10"/>
  <c r="L23" i="10"/>
  <c r="M23" i="10"/>
  <c r="A24" i="10"/>
  <c r="B24" i="10"/>
  <c r="C24" i="10"/>
  <c r="D24" i="10"/>
  <c r="E24" i="10"/>
  <c r="F24" i="10"/>
  <c r="G24" i="10"/>
  <c r="H24" i="10"/>
  <c r="I24" i="10"/>
  <c r="J24" i="10"/>
  <c r="K24" i="10"/>
  <c r="L24" i="10"/>
  <c r="M24" i="10"/>
  <c r="A25" i="10"/>
  <c r="B25" i="10"/>
  <c r="C25" i="10"/>
  <c r="D25" i="10"/>
  <c r="E25" i="10"/>
  <c r="F25" i="10"/>
  <c r="G25" i="10"/>
  <c r="H25" i="10"/>
  <c r="I25" i="10"/>
  <c r="J25" i="10"/>
  <c r="K25" i="10"/>
  <c r="L25" i="10"/>
  <c r="M25" i="10"/>
  <c r="A26" i="10"/>
  <c r="B26" i="10"/>
  <c r="C26" i="10"/>
  <c r="D26" i="10"/>
  <c r="E26" i="10"/>
  <c r="F26" i="10"/>
  <c r="G26" i="10"/>
  <c r="H26" i="10"/>
  <c r="I26" i="10"/>
  <c r="J26" i="10"/>
  <c r="K26" i="10"/>
  <c r="L26" i="10"/>
  <c r="M26" i="10"/>
  <c r="A27" i="10"/>
  <c r="B27" i="10"/>
  <c r="C27" i="10"/>
  <c r="D27" i="10"/>
  <c r="E27" i="10"/>
  <c r="F27" i="10"/>
  <c r="G27" i="10"/>
  <c r="H27" i="10"/>
  <c r="I27" i="10"/>
  <c r="J27" i="10"/>
  <c r="K27" i="10"/>
  <c r="L27" i="10"/>
  <c r="M27" i="10"/>
  <c r="A28" i="10"/>
  <c r="B28" i="10"/>
  <c r="C28" i="10"/>
  <c r="D28" i="10"/>
  <c r="E28" i="10"/>
  <c r="F28" i="10"/>
  <c r="G28" i="10"/>
  <c r="H28" i="10"/>
  <c r="I28" i="10"/>
  <c r="J28" i="10"/>
  <c r="K28" i="10"/>
  <c r="L28" i="10"/>
  <c r="M28" i="10"/>
  <c r="A29" i="10"/>
  <c r="B29" i="10"/>
  <c r="C29" i="10"/>
  <c r="D29" i="10"/>
  <c r="E29" i="10"/>
  <c r="F29" i="10"/>
  <c r="G29" i="10"/>
  <c r="H29" i="10"/>
  <c r="I29" i="10"/>
  <c r="J29" i="10"/>
  <c r="K29" i="10"/>
  <c r="L29" i="10"/>
  <c r="M29" i="10"/>
  <c r="A30" i="10"/>
  <c r="B30" i="10"/>
  <c r="C30" i="10"/>
  <c r="D30" i="10"/>
  <c r="E30" i="10"/>
  <c r="F30" i="10"/>
  <c r="G30" i="10"/>
  <c r="H30" i="10"/>
  <c r="I30" i="10"/>
  <c r="J30" i="10"/>
  <c r="K30" i="10"/>
  <c r="L30" i="10"/>
  <c r="M30" i="10"/>
  <c r="A31" i="10"/>
  <c r="B31" i="10"/>
  <c r="C31" i="10"/>
  <c r="D31" i="10"/>
  <c r="E31" i="10"/>
  <c r="F31" i="10"/>
  <c r="G31" i="10"/>
  <c r="H31" i="10"/>
  <c r="I31" i="10"/>
  <c r="J31" i="10"/>
  <c r="K31" i="10"/>
  <c r="L31" i="10"/>
  <c r="M31" i="10"/>
  <c r="A32" i="10"/>
  <c r="B32" i="10"/>
  <c r="C32" i="10"/>
  <c r="D32" i="10"/>
  <c r="E32" i="10"/>
  <c r="F32" i="10"/>
  <c r="G32" i="10"/>
  <c r="H32" i="10"/>
  <c r="I32" i="10"/>
  <c r="J32" i="10"/>
  <c r="K32" i="10"/>
  <c r="L32" i="10"/>
  <c r="M32" i="10"/>
  <c r="A33" i="10"/>
  <c r="B33" i="10"/>
  <c r="C33" i="10"/>
  <c r="D33" i="10"/>
  <c r="E33" i="10"/>
  <c r="F33" i="10"/>
  <c r="G33" i="10"/>
  <c r="H33" i="10"/>
  <c r="I33" i="10"/>
  <c r="J33" i="10"/>
  <c r="K33" i="10"/>
  <c r="L33" i="10"/>
  <c r="M33" i="10"/>
  <c r="A34" i="10"/>
  <c r="B34" i="10"/>
  <c r="C34" i="10"/>
  <c r="D34" i="10"/>
  <c r="E34" i="10"/>
  <c r="F34" i="10"/>
  <c r="G34" i="10"/>
  <c r="H34" i="10"/>
  <c r="I34" i="10"/>
  <c r="J34" i="10"/>
  <c r="K34" i="10"/>
  <c r="L34" i="10"/>
  <c r="M34" i="10"/>
  <c r="A35" i="10"/>
  <c r="B35" i="10"/>
  <c r="C35" i="10"/>
  <c r="D35" i="10"/>
  <c r="E35" i="10"/>
  <c r="F35" i="10"/>
  <c r="G35" i="10"/>
  <c r="H35" i="10"/>
  <c r="I35" i="10"/>
  <c r="J35" i="10"/>
  <c r="K35" i="10"/>
  <c r="L35" i="10"/>
  <c r="M35" i="10"/>
  <c r="A36" i="10"/>
  <c r="B36" i="10"/>
  <c r="C36" i="10"/>
  <c r="D36" i="10"/>
  <c r="E36" i="10"/>
  <c r="F36" i="10"/>
  <c r="G36" i="10"/>
  <c r="H36" i="10"/>
  <c r="I36" i="10"/>
  <c r="J36" i="10"/>
  <c r="K36" i="10"/>
  <c r="L36" i="10"/>
  <c r="M36" i="10"/>
  <c r="A37" i="10"/>
  <c r="B37" i="10"/>
  <c r="C37" i="10"/>
  <c r="D37" i="10"/>
  <c r="E37" i="10"/>
  <c r="F37" i="10"/>
  <c r="G37" i="10"/>
  <c r="H37" i="10"/>
  <c r="I37" i="10"/>
  <c r="J37" i="10"/>
  <c r="K37" i="10"/>
  <c r="L37" i="10"/>
  <c r="M37" i="10"/>
  <c r="A38" i="10"/>
  <c r="B38" i="10"/>
  <c r="C38" i="10"/>
  <c r="D38" i="10"/>
  <c r="E38" i="10"/>
  <c r="F38" i="10"/>
  <c r="G38" i="10"/>
  <c r="H38" i="10"/>
  <c r="I38" i="10"/>
  <c r="J38" i="10"/>
  <c r="K38" i="10"/>
  <c r="L38" i="10"/>
  <c r="M38" i="10"/>
  <c r="A39" i="10"/>
  <c r="B39" i="10"/>
  <c r="C39" i="10"/>
  <c r="D39" i="10"/>
  <c r="E39" i="10"/>
  <c r="F39" i="10"/>
  <c r="G39" i="10"/>
  <c r="H39" i="10"/>
  <c r="I39" i="10"/>
  <c r="J39" i="10"/>
  <c r="K39" i="10"/>
  <c r="L39" i="10"/>
  <c r="M39" i="10"/>
  <c r="A40" i="10"/>
  <c r="B40" i="10"/>
  <c r="C40" i="10"/>
  <c r="D40" i="10"/>
  <c r="E40" i="10"/>
  <c r="F40" i="10"/>
  <c r="G40" i="10"/>
  <c r="H40" i="10"/>
  <c r="I40" i="10"/>
  <c r="J40" i="10"/>
  <c r="K40" i="10"/>
  <c r="L40" i="10"/>
  <c r="M40" i="10"/>
  <c r="A41" i="10"/>
  <c r="B41" i="10"/>
  <c r="C41" i="10"/>
  <c r="D41" i="10"/>
  <c r="E41" i="10"/>
  <c r="F41" i="10"/>
  <c r="G41" i="10"/>
  <c r="H41" i="10"/>
  <c r="I41" i="10"/>
  <c r="J41" i="10"/>
  <c r="K41" i="10"/>
  <c r="L41" i="10"/>
  <c r="M41" i="10"/>
  <c r="A42" i="10"/>
  <c r="B42" i="10"/>
  <c r="C42" i="10"/>
  <c r="D42" i="10"/>
  <c r="E42" i="10"/>
  <c r="F42" i="10"/>
  <c r="G42" i="10"/>
  <c r="H42" i="10"/>
  <c r="I42" i="10"/>
  <c r="J42" i="10"/>
  <c r="K42" i="10"/>
  <c r="L42" i="10"/>
  <c r="M42" i="10"/>
  <c r="A43" i="10"/>
  <c r="B43" i="10"/>
  <c r="C43" i="10"/>
  <c r="D43" i="10"/>
  <c r="E43" i="10"/>
  <c r="F43" i="10"/>
  <c r="G43" i="10"/>
  <c r="H43" i="10"/>
  <c r="I43" i="10"/>
  <c r="J43" i="10"/>
  <c r="K43" i="10"/>
  <c r="L43" i="10"/>
  <c r="M43" i="10"/>
  <c r="A44" i="10"/>
  <c r="B44" i="10"/>
  <c r="C44" i="10"/>
  <c r="D44" i="10"/>
  <c r="E44" i="10"/>
  <c r="F44" i="10"/>
  <c r="G44" i="10"/>
  <c r="H44" i="10"/>
  <c r="I44" i="10"/>
  <c r="J44" i="10"/>
  <c r="K44" i="10"/>
  <c r="L44" i="10"/>
  <c r="M44" i="10"/>
  <c r="A45" i="10"/>
  <c r="B45" i="10"/>
  <c r="C45" i="10"/>
  <c r="D45" i="10"/>
  <c r="E45" i="10"/>
  <c r="F45" i="10"/>
  <c r="G45" i="10"/>
  <c r="H45" i="10"/>
  <c r="I45" i="10"/>
  <c r="J45" i="10"/>
  <c r="K45" i="10"/>
  <c r="L45" i="10"/>
  <c r="M45" i="10"/>
  <c r="A46" i="10"/>
  <c r="B46" i="10"/>
  <c r="C46" i="10"/>
  <c r="D46" i="10"/>
  <c r="E46" i="10"/>
  <c r="F46" i="10"/>
  <c r="G46" i="10"/>
  <c r="H46" i="10"/>
  <c r="I46" i="10"/>
  <c r="J46" i="10"/>
  <c r="K46" i="10"/>
  <c r="L46" i="10"/>
  <c r="M46" i="10"/>
  <c r="A47" i="10"/>
  <c r="B47" i="10"/>
  <c r="C47" i="10"/>
  <c r="D47" i="10"/>
  <c r="E47" i="10"/>
  <c r="F47" i="10"/>
  <c r="G47" i="10"/>
  <c r="H47" i="10"/>
  <c r="I47" i="10"/>
  <c r="J47" i="10"/>
  <c r="K47" i="10"/>
  <c r="L47" i="10"/>
  <c r="M47" i="10"/>
  <c r="A48" i="10"/>
  <c r="B48" i="10"/>
  <c r="C48" i="10"/>
  <c r="D48" i="10"/>
  <c r="E48" i="10"/>
  <c r="F48" i="10"/>
  <c r="G48" i="10"/>
  <c r="H48" i="10"/>
  <c r="I48" i="10"/>
  <c r="J48" i="10"/>
  <c r="K48" i="10"/>
  <c r="L48" i="10"/>
  <c r="M48" i="10"/>
  <c r="A49" i="10"/>
  <c r="B49" i="10"/>
  <c r="C49" i="10"/>
  <c r="D49" i="10"/>
  <c r="E49" i="10"/>
  <c r="F49" i="10"/>
  <c r="G49" i="10"/>
  <c r="H49" i="10"/>
  <c r="I49" i="10"/>
  <c r="J49" i="10"/>
  <c r="K49" i="10"/>
  <c r="L49" i="10"/>
  <c r="M49" i="10"/>
  <c r="A50" i="10"/>
  <c r="B50" i="10"/>
  <c r="C50" i="10"/>
  <c r="D50" i="10"/>
  <c r="E50" i="10"/>
  <c r="F50" i="10"/>
  <c r="G50" i="10"/>
  <c r="H50" i="10"/>
  <c r="I50" i="10"/>
  <c r="J50" i="10"/>
  <c r="K50" i="10"/>
  <c r="L50" i="10"/>
  <c r="M50" i="10"/>
  <c r="O50" i="10"/>
  <c r="P50" i="10"/>
  <c r="Q50" i="10"/>
  <c r="A51" i="10"/>
  <c r="B51" i="10"/>
  <c r="C51" i="10"/>
  <c r="D51" i="10"/>
  <c r="E51" i="10"/>
  <c r="F51" i="10"/>
  <c r="G51" i="10"/>
  <c r="H51" i="10"/>
  <c r="I51" i="10"/>
  <c r="J51" i="10"/>
  <c r="K51" i="10"/>
  <c r="L51" i="10"/>
  <c r="M51" i="10"/>
  <c r="O51" i="10"/>
  <c r="P51" i="10"/>
  <c r="Q51" i="10"/>
  <c r="A52" i="10"/>
  <c r="B52" i="10"/>
  <c r="C52" i="10"/>
  <c r="D52" i="10"/>
  <c r="E52" i="10"/>
  <c r="F52" i="10"/>
  <c r="G52" i="10"/>
  <c r="H52" i="10"/>
  <c r="I52" i="10"/>
  <c r="J52" i="10"/>
  <c r="K52" i="10"/>
  <c r="L52" i="10"/>
  <c r="M52" i="10"/>
  <c r="A53" i="10"/>
  <c r="B53" i="10"/>
  <c r="C53" i="10"/>
  <c r="D53" i="10"/>
  <c r="E53" i="10"/>
  <c r="F53" i="10"/>
  <c r="G53" i="10"/>
  <c r="H53" i="10"/>
  <c r="I53" i="10"/>
  <c r="J53" i="10"/>
  <c r="K53" i="10"/>
  <c r="L53" i="10"/>
  <c r="M53" i="10"/>
  <c r="A54" i="10"/>
  <c r="B54" i="10"/>
  <c r="C54" i="10"/>
  <c r="D54" i="10"/>
  <c r="E54" i="10"/>
  <c r="F54" i="10"/>
  <c r="G54" i="10"/>
  <c r="H54" i="10"/>
  <c r="I54" i="10"/>
  <c r="J54" i="10"/>
  <c r="K54" i="10"/>
  <c r="L54" i="10"/>
  <c r="M54" i="10"/>
  <c r="A55" i="10"/>
  <c r="B55" i="10"/>
  <c r="C55" i="10"/>
  <c r="D55" i="10"/>
  <c r="E55" i="10"/>
  <c r="F55" i="10"/>
  <c r="G55" i="10"/>
  <c r="H55" i="10"/>
  <c r="I55" i="10"/>
  <c r="J55" i="10"/>
  <c r="K55" i="10"/>
  <c r="L55" i="10"/>
  <c r="M55" i="10"/>
  <c r="A56" i="10"/>
  <c r="B56" i="10"/>
  <c r="C56" i="10"/>
  <c r="D56" i="10"/>
  <c r="E56" i="10"/>
  <c r="F56" i="10"/>
  <c r="G56" i="10"/>
  <c r="H56" i="10"/>
  <c r="I56" i="10"/>
  <c r="J56" i="10"/>
  <c r="K56" i="10"/>
  <c r="L56" i="10"/>
  <c r="M56" i="10"/>
  <c r="A57" i="10"/>
  <c r="B57" i="10"/>
  <c r="C57" i="10"/>
  <c r="D57" i="10"/>
  <c r="E57" i="10"/>
  <c r="F57" i="10"/>
  <c r="G57" i="10"/>
  <c r="H57" i="10"/>
  <c r="I57" i="10"/>
  <c r="J57" i="10"/>
  <c r="K57" i="10"/>
  <c r="L57" i="10"/>
  <c r="M57" i="10"/>
  <c r="A58" i="10"/>
  <c r="B58" i="10"/>
  <c r="C58" i="10"/>
  <c r="D58" i="10"/>
  <c r="E58" i="10"/>
  <c r="F58" i="10"/>
  <c r="G58" i="10"/>
  <c r="H58" i="10"/>
  <c r="I58" i="10"/>
  <c r="J58" i="10"/>
  <c r="K58" i="10"/>
  <c r="L58" i="10"/>
  <c r="M58" i="10"/>
  <c r="A59" i="10"/>
  <c r="B59" i="10"/>
  <c r="C59" i="10"/>
  <c r="D59" i="10"/>
  <c r="E59" i="10"/>
  <c r="F59" i="10"/>
  <c r="G59" i="10"/>
  <c r="H59" i="10"/>
  <c r="I59" i="10"/>
  <c r="J59" i="10"/>
  <c r="K59" i="10"/>
  <c r="L59" i="10"/>
  <c r="M59" i="10"/>
  <c r="A60" i="10"/>
  <c r="B60" i="10"/>
  <c r="C60" i="10"/>
  <c r="D60" i="10"/>
  <c r="E60" i="10"/>
  <c r="F60" i="10"/>
  <c r="G60" i="10"/>
  <c r="H60" i="10"/>
  <c r="I60" i="10"/>
  <c r="J60" i="10"/>
  <c r="K60" i="10"/>
  <c r="L60" i="10"/>
  <c r="M60" i="10"/>
  <c r="A61" i="10"/>
  <c r="B61" i="10"/>
  <c r="C61" i="10"/>
  <c r="D61" i="10"/>
  <c r="E61" i="10"/>
  <c r="F61" i="10"/>
  <c r="G61" i="10"/>
  <c r="H61" i="10"/>
  <c r="I61" i="10"/>
  <c r="J61" i="10"/>
  <c r="K61" i="10"/>
  <c r="L61" i="10"/>
  <c r="M61" i="10"/>
  <c r="A62" i="10"/>
  <c r="B62" i="10"/>
  <c r="C62" i="10"/>
  <c r="D62" i="10"/>
  <c r="E62" i="10"/>
  <c r="F62" i="10"/>
  <c r="G62" i="10"/>
  <c r="H62" i="10"/>
  <c r="I62" i="10"/>
  <c r="J62" i="10"/>
  <c r="K62" i="10"/>
  <c r="L62" i="10"/>
  <c r="M62" i="10"/>
  <c r="A63" i="10"/>
  <c r="B63" i="10"/>
  <c r="C63" i="10"/>
  <c r="D63" i="10"/>
  <c r="E63" i="10"/>
  <c r="F63" i="10"/>
  <c r="G63" i="10"/>
  <c r="H63" i="10"/>
  <c r="I63" i="10"/>
  <c r="J63" i="10"/>
  <c r="K63" i="10"/>
  <c r="L63" i="10"/>
  <c r="M63" i="10"/>
  <c r="A64" i="10"/>
  <c r="B64" i="10"/>
  <c r="C64" i="10"/>
  <c r="D64" i="10"/>
  <c r="E64" i="10"/>
  <c r="F64" i="10"/>
  <c r="G64" i="10"/>
  <c r="H64" i="10"/>
  <c r="I64" i="10"/>
  <c r="J64" i="10"/>
  <c r="K64" i="10"/>
  <c r="L64" i="10"/>
  <c r="M64" i="10"/>
  <c r="A65" i="10"/>
  <c r="B65" i="10"/>
  <c r="C65" i="10"/>
  <c r="D65" i="10"/>
  <c r="E65" i="10"/>
  <c r="F65" i="10"/>
  <c r="G65" i="10"/>
  <c r="H65" i="10"/>
  <c r="I65" i="10"/>
  <c r="J65" i="10"/>
  <c r="K65" i="10"/>
  <c r="L65" i="10"/>
  <c r="M65" i="10"/>
  <c r="A66" i="10"/>
  <c r="B66" i="10"/>
  <c r="C66" i="10"/>
  <c r="D66" i="10"/>
  <c r="E66" i="10"/>
  <c r="F66" i="10"/>
  <c r="G66" i="10"/>
  <c r="H66" i="10"/>
  <c r="I66" i="10"/>
  <c r="J66" i="10"/>
  <c r="K66" i="10"/>
  <c r="L66" i="10"/>
  <c r="M66" i="10"/>
  <c r="A67" i="10"/>
  <c r="B67" i="10"/>
  <c r="C67" i="10"/>
  <c r="D67" i="10"/>
  <c r="E67" i="10"/>
  <c r="F67" i="10"/>
  <c r="G67" i="10"/>
  <c r="H67" i="10"/>
  <c r="I67" i="10"/>
  <c r="J67" i="10"/>
  <c r="K67" i="10"/>
  <c r="L67" i="10"/>
  <c r="M67" i="10"/>
  <c r="A68" i="10"/>
  <c r="B68" i="10"/>
  <c r="C68" i="10"/>
  <c r="D68" i="10"/>
  <c r="E68" i="10"/>
  <c r="F68" i="10"/>
  <c r="G68" i="10"/>
  <c r="H68" i="10"/>
  <c r="I68" i="10"/>
  <c r="J68" i="10"/>
  <c r="K68" i="10"/>
  <c r="L68" i="10"/>
  <c r="M68" i="10"/>
  <c r="A69" i="10"/>
  <c r="B69" i="10"/>
  <c r="C69" i="10"/>
  <c r="D69" i="10"/>
  <c r="E69" i="10"/>
  <c r="F69" i="10"/>
  <c r="G69" i="10"/>
  <c r="H69" i="10"/>
  <c r="I69" i="10"/>
  <c r="J69" i="10"/>
  <c r="K69" i="10"/>
  <c r="L69" i="10"/>
  <c r="M69" i="10"/>
  <c r="A70" i="10"/>
  <c r="B70" i="10"/>
  <c r="C70" i="10"/>
  <c r="D70" i="10"/>
  <c r="E70" i="10"/>
  <c r="F70" i="10"/>
  <c r="G70" i="10"/>
  <c r="H70" i="10"/>
  <c r="I70" i="10"/>
  <c r="J70" i="10"/>
  <c r="K70" i="10"/>
  <c r="L70" i="10"/>
  <c r="M70" i="10"/>
  <c r="A71" i="10"/>
  <c r="B71" i="10"/>
  <c r="C71" i="10"/>
  <c r="D71" i="10"/>
  <c r="E71" i="10"/>
  <c r="F71" i="10"/>
  <c r="G71" i="10"/>
  <c r="H71" i="10"/>
  <c r="I71" i="10"/>
  <c r="J71" i="10"/>
  <c r="K71" i="10"/>
  <c r="L71" i="10"/>
  <c r="M71" i="10"/>
  <c r="A72" i="10"/>
  <c r="B72" i="10"/>
  <c r="C72" i="10"/>
  <c r="D72" i="10"/>
  <c r="E72" i="10"/>
  <c r="F72" i="10"/>
  <c r="G72" i="10"/>
  <c r="H72" i="10"/>
  <c r="I72" i="10"/>
  <c r="J72" i="10"/>
  <c r="K72" i="10"/>
  <c r="L72" i="10"/>
  <c r="M72" i="10"/>
  <c r="A73" i="10"/>
  <c r="B73" i="10"/>
  <c r="C73" i="10"/>
  <c r="D73" i="10"/>
  <c r="E73" i="10"/>
  <c r="F73" i="10"/>
  <c r="G73" i="10"/>
  <c r="H73" i="10"/>
  <c r="I73" i="10"/>
  <c r="J73" i="10"/>
  <c r="K73" i="10"/>
  <c r="L73" i="10"/>
  <c r="M73" i="10"/>
  <c r="A74" i="10"/>
  <c r="B74" i="10"/>
  <c r="C74" i="10"/>
  <c r="D74" i="10"/>
  <c r="E74" i="10"/>
  <c r="F74" i="10"/>
  <c r="G74" i="10"/>
  <c r="H74" i="10"/>
  <c r="I74" i="10"/>
  <c r="J74" i="10"/>
  <c r="K74" i="10"/>
  <c r="L74" i="10"/>
  <c r="M74" i="10"/>
  <c r="A75" i="10"/>
  <c r="B75" i="10"/>
  <c r="C75" i="10"/>
  <c r="D75" i="10"/>
  <c r="E75" i="10"/>
  <c r="F75" i="10"/>
  <c r="G75" i="10"/>
  <c r="H75" i="10"/>
  <c r="I75" i="10"/>
  <c r="J75" i="10"/>
  <c r="K75" i="10"/>
  <c r="L75" i="10"/>
  <c r="M75" i="10"/>
  <c r="A76" i="10"/>
  <c r="B76" i="10"/>
  <c r="C76" i="10"/>
  <c r="D76" i="10"/>
  <c r="E76" i="10"/>
  <c r="F76" i="10"/>
  <c r="G76" i="10"/>
  <c r="H76" i="10"/>
  <c r="I76" i="10"/>
  <c r="J76" i="10"/>
  <c r="K76" i="10"/>
  <c r="L76" i="10"/>
  <c r="M76" i="10"/>
  <c r="A77" i="10"/>
  <c r="B77" i="10"/>
  <c r="C77" i="10"/>
  <c r="D77" i="10"/>
  <c r="E77" i="10"/>
  <c r="F77" i="10"/>
  <c r="G77" i="10"/>
  <c r="H77" i="10"/>
  <c r="I77" i="10"/>
  <c r="J77" i="10"/>
  <c r="K77" i="10"/>
  <c r="L77" i="10"/>
  <c r="M77" i="10"/>
  <c r="A78" i="10"/>
  <c r="B78" i="10"/>
  <c r="C78" i="10"/>
  <c r="D78" i="10"/>
  <c r="E78" i="10"/>
  <c r="F78" i="10"/>
  <c r="G78" i="10"/>
  <c r="H78" i="10"/>
  <c r="I78" i="10"/>
  <c r="J78" i="10"/>
  <c r="K78" i="10"/>
  <c r="L78" i="10"/>
  <c r="M78" i="10"/>
  <c r="A79" i="10"/>
  <c r="B79" i="10"/>
  <c r="C79" i="10"/>
  <c r="D79" i="10"/>
  <c r="E79" i="10"/>
  <c r="F79" i="10"/>
  <c r="G79" i="10"/>
  <c r="H79" i="10"/>
  <c r="I79" i="10"/>
  <c r="J79" i="10"/>
  <c r="K79" i="10"/>
  <c r="L79" i="10"/>
  <c r="M79" i="10"/>
  <c r="A80" i="10"/>
  <c r="B80" i="10"/>
  <c r="C80" i="10"/>
  <c r="D80" i="10"/>
  <c r="E80" i="10"/>
  <c r="F80" i="10"/>
  <c r="G80" i="10"/>
  <c r="H80" i="10"/>
  <c r="I80" i="10"/>
  <c r="J80" i="10"/>
  <c r="K80" i="10"/>
  <c r="L80" i="10"/>
  <c r="M80" i="10"/>
  <c r="A81" i="10"/>
  <c r="B81" i="10"/>
  <c r="C81" i="10"/>
  <c r="D81" i="10"/>
  <c r="E81" i="10"/>
  <c r="F81" i="10"/>
  <c r="G81" i="10"/>
  <c r="H81" i="10"/>
  <c r="I81" i="10"/>
  <c r="J81" i="10"/>
  <c r="K81" i="10"/>
  <c r="L81" i="10"/>
  <c r="M81" i="10"/>
  <c r="A82" i="10"/>
  <c r="B82" i="10"/>
  <c r="C82" i="10"/>
  <c r="D82" i="10"/>
  <c r="E82" i="10"/>
  <c r="F82" i="10"/>
  <c r="G82" i="10"/>
  <c r="H82" i="10"/>
  <c r="I82" i="10"/>
  <c r="J82" i="10"/>
  <c r="K82" i="10"/>
  <c r="L82" i="10"/>
  <c r="M82" i="10"/>
  <c r="A83" i="10"/>
  <c r="B83" i="10"/>
  <c r="C83" i="10"/>
  <c r="D83" i="10"/>
  <c r="E83" i="10"/>
  <c r="F83" i="10"/>
  <c r="G83" i="10"/>
  <c r="H83" i="10"/>
  <c r="I83" i="10"/>
  <c r="J83" i="10"/>
  <c r="K83" i="10"/>
  <c r="L83" i="10"/>
  <c r="M83" i="10"/>
  <c r="A84" i="10"/>
  <c r="B84" i="10"/>
  <c r="C84" i="10"/>
  <c r="D84" i="10"/>
  <c r="E84" i="10"/>
  <c r="F84" i="10"/>
  <c r="G84" i="10"/>
  <c r="H84" i="10"/>
  <c r="I84" i="10"/>
  <c r="J84" i="10"/>
  <c r="K84" i="10"/>
  <c r="L84" i="10"/>
  <c r="M84" i="10"/>
  <c r="O84" i="10"/>
  <c r="P84" i="10"/>
  <c r="A85" i="10"/>
  <c r="B85" i="10"/>
  <c r="C85" i="10"/>
  <c r="D85" i="10"/>
  <c r="E85" i="10"/>
  <c r="F85" i="10"/>
  <c r="G85" i="10"/>
  <c r="H85" i="10"/>
  <c r="I85" i="10"/>
  <c r="J85" i="10"/>
  <c r="K85" i="10"/>
  <c r="L85" i="10"/>
  <c r="M85" i="10"/>
  <c r="A86" i="10"/>
  <c r="B86" i="10"/>
  <c r="C86" i="10"/>
  <c r="D86" i="10"/>
  <c r="E86" i="10"/>
  <c r="F86" i="10"/>
  <c r="G86" i="10"/>
  <c r="H86" i="10"/>
  <c r="I86" i="10"/>
  <c r="J86" i="10"/>
  <c r="K86" i="10"/>
  <c r="L86" i="10"/>
  <c r="M86" i="10"/>
  <c r="A87" i="10"/>
  <c r="B87" i="10"/>
  <c r="C87" i="10"/>
  <c r="D87" i="10"/>
  <c r="E87" i="10"/>
  <c r="F87" i="10"/>
  <c r="G87" i="10"/>
  <c r="H87" i="10"/>
  <c r="I87" i="10"/>
  <c r="J87" i="10"/>
  <c r="K87" i="10"/>
  <c r="L87" i="10"/>
  <c r="M87" i="10"/>
  <c r="A88" i="10"/>
  <c r="B88" i="10"/>
  <c r="C88" i="10"/>
  <c r="D88" i="10"/>
  <c r="E88" i="10"/>
  <c r="F88" i="10"/>
  <c r="G88" i="10"/>
  <c r="H88" i="10"/>
  <c r="I88" i="10"/>
  <c r="J88" i="10"/>
  <c r="K88" i="10"/>
  <c r="L88" i="10"/>
  <c r="M88" i="10"/>
  <c r="A89" i="10"/>
  <c r="B89" i="10"/>
  <c r="C89" i="10"/>
  <c r="D89" i="10"/>
  <c r="E89" i="10"/>
  <c r="F89" i="10"/>
  <c r="G89" i="10"/>
  <c r="H89" i="10"/>
  <c r="I89" i="10"/>
  <c r="J89" i="10"/>
  <c r="K89" i="10"/>
  <c r="L89" i="10"/>
  <c r="M89" i="10"/>
  <c r="A90" i="10"/>
  <c r="B90" i="10"/>
  <c r="C90" i="10"/>
  <c r="D90" i="10"/>
  <c r="E90" i="10"/>
  <c r="F90" i="10"/>
  <c r="G90" i="10"/>
  <c r="H90" i="10"/>
  <c r="I90" i="10"/>
  <c r="J90" i="10"/>
  <c r="K90" i="10"/>
  <c r="L90" i="10"/>
  <c r="M90" i="10"/>
  <c r="A91" i="10"/>
  <c r="B91" i="10"/>
  <c r="C91" i="10"/>
  <c r="D91" i="10"/>
  <c r="E91" i="10"/>
  <c r="F91" i="10"/>
  <c r="G91" i="10"/>
  <c r="H91" i="10"/>
  <c r="I91" i="10"/>
  <c r="J91" i="10"/>
  <c r="K91" i="10"/>
  <c r="L91" i="10"/>
  <c r="M91" i="10"/>
  <c r="A92" i="10"/>
  <c r="B92" i="10"/>
  <c r="C92" i="10"/>
  <c r="D92" i="10"/>
  <c r="E92" i="10"/>
  <c r="F92" i="10"/>
  <c r="G92" i="10"/>
  <c r="H92" i="10"/>
  <c r="I92" i="10"/>
  <c r="J92" i="10"/>
  <c r="K92" i="10"/>
  <c r="L92" i="10"/>
  <c r="M92" i="10"/>
  <c r="A93" i="10"/>
  <c r="B93" i="10"/>
  <c r="C93" i="10"/>
  <c r="D93" i="10"/>
  <c r="E93" i="10"/>
  <c r="F93" i="10"/>
  <c r="G93" i="10"/>
  <c r="H93" i="10"/>
  <c r="I93" i="10"/>
  <c r="J93" i="10"/>
  <c r="K93" i="10"/>
  <c r="L93" i="10"/>
  <c r="M93" i="10"/>
  <c r="A94" i="10"/>
  <c r="B94" i="10"/>
  <c r="C94" i="10"/>
  <c r="D94" i="10"/>
  <c r="E94" i="10"/>
  <c r="F94" i="10"/>
  <c r="G94" i="10"/>
  <c r="H94" i="10"/>
  <c r="I94" i="10"/>
  <c r="J94" i="10"/>
  <c r="K94" i="10"/>
  <c r="L94" i="10"/>
  <c r="M94" i="10"/>
  <c r="A95" i="10"/>
  <c r="B95" i="10"/>
  <c r="C95" i="10"/>
  <c r="D95" i="10"/>
  <c r="E95" i="10"/>
  <c r="F95" i="10"/>
  <c r="G95" i="10"/>
  <c r="H95" i="10"/>
  <c r="I95" i="10"/>
  <c r="J95" i="10"/>
  <c r="K95" i="10"/>
  <c r="L95" i="10"/>
  <c r="M95" i="10"/>
  <c r="A96" i="10"/>
  <c r="B96" i="10"/>
  <c r="C96" i="10"/>
  <c r="D96" i="10"/>
  <c r="E96" i="10"/>
  <c r="F96" i="10"/>
  <c r="G96" i="10"/>
  <c r="H96" i="10"/>
  <c r="I96" i="10"/>
  <c r="J96" i="10"/>
  <c r="K96" i="10"/>
  <c r="L96" i="10"/>
  <c r="M96" i="10"/>
  <c r="A97" i="10"/>
  <c r="B97" i="10"/>
  <c r="C97" i="10"/>
  <c r="D97" i="10"/>
  <c r="E97" i="10"/>
  <c r="F97" i="10"/>
  <c r="G97" i="10"/>
  <c r="H97" i="10"/>
  <c r="I97" i="10"/>
  <c r="J97" i="10"/>
  <c r="K97" i="10"/>
  <c r="L97" i="10"/>
  <c r="M97" i="10"/>
  <c r="A98" i="10"/>
  <c r="B98" i="10"/>
  <c r="C98" i="10"/>
  <c r="D98" i="10"/>
  <c r="E98" i="10"/>
  <c r="F98" i="10"/>
  <c r="G98" i="10"/>
  <c r="H98" i="10"/>
  <c r="I98" i="10"/>
  <c r="J98" i="10"/>
  <c r="K98" i="10"/>
  <c r="L98" i="10"/>
  <c r="M98" i="10"/>
  <c r="A99" i="10"/>
  <c r="B99" i="10"/>
  <c r="C99" i="10"/>
  <c r="D99" i="10"/>
  <c r="E99" i="10"/>
  <c r="F99" i="10"/>
  <c r="G99" i="10"/>
  <c r="H99" i="10"/>
  <c r="I99" i="10"/>
  <c r="J99" i="10"/>
  <c r="K99" i="10"/>
  <c r="L99" i="10"/>
  <c r="M99" i="10"/>
  <c r="A100" i="10"/>
  <c r="B100" i="10"/>
  <c r="C100" i="10"/>
  <c r="D100" i="10"/>
  <c r="E100" i="10"/>
  <c r="F100" i="10"/>
  <c r="G100" i="10"/>
  <c r="H100" i="10"/>
  <c r="I100" i="10"/>
  <c r="J100" i="10"/>
  <c r="K100" i="10"/>
  <c r="L100" i="10"/>
  <c r="M100" i="10"/>
  <c r="A101" i="10"/>
  <c r="B101" i="10"/>
  <c r="C101" i="10"/>
  <c r="D101" i="10"/>
  <c r="E101" i="10"/>
  <c r="F101" i="10"/>
  <c r="G101" i="10"/>
  <c r="H101" i="10"/>
  <c r="I101" i="10"/>
  <c r="J101" i="10"/>
  <c r="K101" i="10"/>
  <c r="L101" i="10"/>
  <c r="M101" i="10"/>
  <c r="A102" i="10"/>
  <c r="B102" i="10"/>
  <c r="C102" i="10"/>
  <c r="D102" i="10"/>
  <c r="E102" i="10"/>
  <c r="F102" i="10"/>
  <c r="G102" i="10"/>
  <c r="H102" i="10"/>
  <c r="I102" i="10"/>
  <c r="J102" i="10"/>
  <c r="K102" i="10"/>
  <c r="L102" i="10"/>
  <c r="M102" i="10"/>
  <c r="O102" i="10"/>
  <c r="P102" i="10"/>
  <c r="A103" i="10"/>
  <c r="B103" i="10"/>
  <c r="C103" i="10"/>
  <c r="D103" i="10"/>
  <c r="E103" i="10"/>
  <c r="F103" i="10"/>
  <c r="G103" i="10"/>
  <c r="H103" i="10"/>
  <c r="I103" i="10"/>
  <c r="J103" i="10"/>
  <c r="K103" i="10"/>
  <c r="L103" i="10"/>
  <c r="M103" i="10"/>
  <c r="A104" i="10"/>
  <c r="B104" i="10"/>
  <c r="C104" i="10"/>
  <c r="D104" i="10"/>
  <c r="E104" i="10"/>
  <c r="F104" i="10"/>
  <c r="G104" i="10"/>
  <c r="H104" i="10"/>
  <c r="I104" i="10"/>
  <c r="J104" i="10"/>
  <c r="K104" i="10"/>
  <c r="L104" i="10"/>
  <c r="M104" i="10"/>
  <c r="A105" i="10"/>
  <c r="B105" i="10"/>
  <c r="C105" i="10"/>
  <c r="D105" i="10"/>
  <c r="E105" i="10"/>
  <c r="F105" i="10"/>
  <c r="G105" i="10"/>
  <c r="H105" i="10"/>
  <c r="I105" i="10"/>
  <c r="J105" i="10"/>
  <c r="K105" i="10"/>
  <c r="L105" i="10"/>
  <c r="M105" i="10"/>
  <c r="A106" i="10"/>
  <c r="B106" i="10"/>
  <c r="C106" i="10"/>
  <c r="D106" i="10"/>
  <c r="E106" i="10"/>
  <c r="F106" i="10"/>
  <c r="G106" i="10"/>
  <c r="H106" i="10"/>
  <c r="I106" i="10"/>
  <c r="J106" i="10"/>
  <c r="K106" i="10"/>
  <c r="L106" i="10"/>
  <c r="M106" i="10"/>
  <c r="A107" i="10"/>
  <c r="B107" i="10"/>
  <c r="C107" i="10"/>
  <c r="D107" i="10"/>
  <c r="E107" i="10"/>
  <c r="F107" i="10"/>
  <c r="G107" i="10"/>
  <c r="H107" i="10"/>
  <c r="I107" i="10"/>
  <c r="J107" i="10"/>
  <c r="K107" i="10"/>
  <c r="L107" i="10"/>
  <c r="M107" i="10"/>
  <c r="A108" i="10"/>
  <c r="B108" i="10"/>
  <c r="C108" i="10"/>
  <c r="D108" i="10"/>
  <c r="E108" i="10"/>
  <c r="F108" i="10"/>
  <c r="G108" i="10"/>
  <c r="H108" i="10"/>
  <c r="I108" i="10"/>
  <c r="J108" i="10"/>
  <c r="K108" i="10"/>
  <c r="L108" i="10"/>
  <c r="M108" i="10"/>
  <c r="A109" i="10"/>
  <c r="B109" i="10"/>
  <c r="C109" i="10"/>
  <c r="D109" i="10"/>
  <c r="E109" i="10"/>
  <c r="F109" i="10"/>
  <c r="G109" i="10"/>
  <c r="H109" i="10"/>
  <c r="I109" i="10"/>
  <c r="J109" i="10"/>
  <c r="K109" i="10"/>
  <c r="L109" i="10"/>
  <c r="M109" i="10"/>
  <c r="A110" i="10"/>
  <c r="B110" i="10"/>
  <c r="C110" i="10"/>
  <c r="D110" i="10"/>
  <c r="E110" i="10"/>
  <c r="F110" i="10"/>
  <c r="G110" i="10"/>
  <c r="H110" i="10"/>
  <c r="I110" i="10"/>
  <c r="J110" i="10"/>
  <c r="K110" i="10"/>
  <c r="L110" i="10"/>
  <c r="M110" i="10"/>
  <c r="A111" i="10"/>
  <c r="B111" i="10"/>
  <c r="C111" i="10"/>
  <c r="D111" i="10"/>
  <c r="E111" i="10"/>
  <c r="F111" i="10"/>
  <c r="G111" i="10"/>
  <c r="H111" i="10"/>
  <c r="I111" i="10"/>
  <c r="J111" i="10"/>
  <c r="K111" i="10"/>
  <c r="L111" i="10"/>
  <c r="M111" i="10"/>
  <c r="A112" i="10"/>
  <c r="B112" i="10"/>
  <c r="C112" i="10"/>
  <c r="D112" i="10"/>
  <c r="E112" i="10"/>
  <c r="F112" i="10"/>
  <c r="G112" i="10"/>
  <c r="H112" i="10"/>
  <c r="I112" i="10"/>
  <c r="J112" i="10"/>
  <c r="K112" i="10"/>
  <c r="L112" i="10"/>
  <c r="M112" i="10"/>
  <c r="O112" i="10"/>
  <c r="P112" i="10"/>
  <c r="Q112" i="10"/>
  <c r="A113" i="10"/>
  <c r="B113" i="10"/>
  <c r="C113" i="10"/>
  <c r="D113" i="10"/>
  <c r="E113" i="10"/>
  <c r="F113" i="10"/>
  <c r="G113" i="10"/>
  <c r="H113" i="10"/>
  <c r="I113" i="10"/>
  <c r="J113" i="10"/>
  <c r="K113" i="10"/>
  <c r="L113" i="10"/>
  <c r="M113" i="10"/>
  <c r="A114" i="10"/>
  <c r="B114" i="10"/>
  <c r="C114" i="10"/>
  <c r="D114" i="10"/>
  <c r="E114" i="10"/>
  <c r="F114" i="10"/>
  <c r="G114" i="10"/>
  <c r="H114" i="10"/>
  <c r="I114" i="10"/>
  <c r="J114" i="10"/>
  <c r="K114" i="10"/>
  <c r="L114" i="10"/>
  <c r="M114" i="10"/>
  <c r="A115" i="10"/>
  <c r="B115" i="10"/>
  <c r="C115" i="10"/>
  <c r="D115" i="10"/>
  <c r="E115" i="10"/>
  <c r="F115" i="10"/>
  <c r="G115" i="10"/>
  <c r="H115" i="10"/>
  <c r="I115" i="10"/>
  <c r="J115" i="10"/>
  <c r="K115" i="10"/>
  <c r="L115" i="10"/>
  <c r="M115" i="10"/>
  <c r="A116" i="10"/>
  <c r="B116" i="10"/>
  <c r="C116" i="10"/>
  <c r="D116" i="10"/>
  <c r="E116" i="10"/>
  <c r="F116" i="10"/>
  <c r="G116" i="10"/>
  <c r="H116" i="10"/>
  <c r="I116" i="10"/>
  <c r="J116" i="10"/>
  <c r="K116" i="10"/>
  <c r="L116" i="10"/>
  <c r="M116" i="10"/>
  <c r="A117" i="10"/>
  <c r="B117" i="10"/>
  <c r="C117" i="10"/>
  <c r="D117" i="10"/>
  <c r="E117" i="10"/>
  <c r="F117" i="10"/>
  <c r="G117" i="10"/>
  <c r="H117" i="10"/>
  <c r="I117" i="10"/>
  <c r="J117" i="10"/>
  <c r="K117" i="10"/>
  <c r="L117" i="10"/>
  <c r="M117" i="10"/>
  <c r="A118" i="10"/>
  <c r="B118" i="10"/>
  <c r="C118" i="10"/>
  <c r="D118" i="10"/>
  <c r="E118" i="10"/>
  <c r="F118" i="10"/>
  <c r="G118" i="10"/>
  <c r="H118" i="10"/>
  <c r="I118" i="10"/>
  <c r="J118" i="10"/>
  <c r="K118" i="10"/>
  <c r="L118" i="10"/>
  <c r="M118" i="10"/>
  <c r="A119" i="10"/>
  <c r="B119" i="10"/>
  <c r="C119" i="10"/>
  <c r="D119" i="10"/>
  <c r="E119" i="10"/>
  <c r="F119" i="10"/>
  <c r="G119" i="10"/>
  <c r="H119" i="10"/>
  <c r="I119" i="10"/>
  <c r="J119" i="10"/>
  <c r="K119" i="10"/>
  <c r="L119" i="10"/>
  <c r="M119" i="10"/>
  <c r="A120" i="10"/>
  <c r="B120" i="10"/>
  <c r="C120" i="10"/>
  <c r="D120" i="10"/>
  <c r="E120" i="10"/>
  <c r="F120" i="10"/>
  <c r="G120" i="10"/>
  <c r="H120" i="10"/>
  <c r="I120" i="10"/>
  <c r="J120" i="10"/>
  <c r="K120" i="10"/>
  <c r="L120" i="10"/>
  <c r="M120" i="10"/>
  <c r="A121" i="10"/>
  <c r="B121" i="10"/>
  <c r="C121" i="10"/>
  <c r="D121" i="10"/>
  <c r="E121" i="10"/>
  <c r="F121" i="10"/>
  <c r="G121" i="10"/>
  <c r="H121" i="10"/>
  <c r="I121" i="10"/>
  <c r="J121" i="10"/>
  <c r="K121" i="10"/>
  <c r="L121" i="10"/>
  <c r="M121" i="10"/>
  <c r="A122" i="10"/>
  <c r="B122" i="10"/>
  <c r="C122" i="10"/>
  <c r="D122" i="10"/>
  <c r="E122" i="10"/>
  <c r="F122" i="10"/>
  <c r="G122" i="10"/>
  <c r="H122" i="10"/>
  <c r="I122" i="10"/>
  <c r="J122" i="10"/>
  <c r="K122" i="10"/>
  <c r="L122" i="10"/>
  <c r="M122" i="10"/>
  <c r="A123" i="10"/>
  <c r="B123" i="10"/>
  <c r="C123" i="10"/>
  <c r="D123" i="10"/>
  <c r="E123" i="10"/>
  <c r="F123" i="10"/>
  <c r="G123" i="10"/>
  <c r="H123" i="10"/>
  <c r="I123" i="10"/>
  <c r="J123" i="10"/>
  <c r="K123" i="10"/>
  <c r="L123" i="10"/>
  <c r="M123" i="10"/>
  <c r="A124" i="10"/>
  <c r="B124" i="10"/>
  <c r="C124" i="10"/>
  <c r="D124" i="10"/>
  <c r="E124" i="10"/>
  <c r="F124" i="10"/>
  <c r="G124" i="10"/>
  <c r="H124" i="10"/>
  <c r="I124" i="10"/>
  <c r="J124" i="10"/>
  <c r="K124" i="10"/>
  <c r="L124" i="10"/>
  <c r="M124" i="10"/>
  <c r="A125" i="10"/>
  <c r="B125" i="10"/>
  <c r="C125" i="10"/>
  <c r="D125" i="10"/>
  <c r="E125" i="10"/>
  <c r="F125" i="10"/>
  <c r="G125" i="10"/>
  <c r="H125" i="10"/>
  <c r="I125" i="10"/>
  <c r="J125" i="10"/>
  <c r="K125" i="10"/>
  <c r="L125" i="10"/>
  <c r="M125" i="10"/>
  <c r="A126" i="10"/>
  <c r="B126" i="10"/>
  <c r="C126" i="10"/>
  <c r="D126" i="10"/>
  <c r="E126" i="10"/>
  <c r="F126" i="10"/>
  <c r="G126" i="10"/>
  <c r="H126" i="10"/>
  <c r="I126" i="10"/>
  <c r="J126" i="10"/>
  <c r="K126" i="10"/>
  <c r="L126" i="10"/>
  <c r="M126" i="10"/>
  <c r="A127" i="10"/>
  <c r="B127" i="10"/>
  <c r="C127" i="10"/>
  <c r="D127" i="10"/>
  <c r="E127" i="10"/>
  <c r="F127" i="10"/>
  <c r="G127" i="10"/>
  <c r="H127" i="10"/>
  <c r="I127" i="10"/>
  <c r="J127" i="10"/>
  <c r="K127" i="10"/>
  <c r="L127" i="10"/>
  <c r="M127" i="10"/>
  <c r="A128" i="10"/>
  <c r="B128" i="10"/>
  <c r="C128" i="10"/>
  <c r="D128" i="10"/>
  <c r="E128" i="10"/>
  <c r="F128" i="10"/>
  <c r="G128" i="10"/>
  <c r="H128" i="10"/>
  <c r="I128" i="10"/>
  <c r="J128" i="10"/>
  <c r="K128" i="10"/>
  <c r="L128" i="10"/>
  <c r="M128" i="10"/>
  <c r="A129" i="10"/>
  <c r="B129" i="10"/>
  <c r="C129" i="10"/>
  <c r="D129" i="10"/>
  <c r="E129" i="10"/>
  <c r="F129" i="10"/>
  <c r="G129" i="10"/>
  <c r="H129" i="10"/>
  <c r="I129" i="10"/>
  <c r="J129" i="10"/>
  <c r="K129" i="10"/>
  <c r="L129" i="10"/>
  <c r="M129" i="10"/>
  <c r="A130" i="10"/>
  <c r="B130" i="10"/>
  <c r="C130" i="10"/>
  <c r="D130" i="10"/>
  <c r="E130" i="10"/>
  <c r="F130" i="10"/>
  <c r="G130" i="10"/>
  <c r="H130" i="10"/>
  <c r="I130" i="10"/>
  <c r="J130" i="10"/>
  <c r="K130" i="10"/>
  <c r="L130" i="10"/>
  <c r="M130" i="10"/>
  <c r="A131" i="10"/>
  <c r="B131" i="10"/>
  <c r="C131" i="10"/>
  <c r="D131" i="10"/>
  <c r="E131" i="10"/>
  <c r="F131" i="10"/>
  <c r="G131" i="10"/>
  <c r="H131" i="10"/>
  <c r="I131" i="10"/>
  <c r="J131" i="10"/>
  <c r="K131" i="10"/>
  <c r="L131" i="10"/>
  <c r="M131" i="10"/>
  <c r="A132" i="10"/>
  <c r="B132" i="10"/>
  <c r="C132" i="10"/>
  <c r="D132" i="10"/>
  <c r="E132" i="10"/>
  <c r="F132" i="10"/>
  <c r="G132" i="10"/>
  <c r="H132" i="10"/>
  <c r="I132" i="10"/>
  <c r="J132" i="10"/>
  <c r="K132" i="10"/>
  <c r="L132" i="10"/>
  <c r="M132" i="10"/>
  <c r="A133" i="10"/>
  <c r="B133" i="10"/>
  <c r="C133" i="10"/>
  <c r="D133" i="10"/>
  <c r="E133" i="10"/>
  <c r="F133" i="10"/>
  <c r="G133" i="10"/>
  <c r="H133" i="10"/>
  <c r="I133" i="10"/>
  <c r="J133" i="10"/>
  <c r="K133" i="10"/>
  <c r="L133" i="10"/>
  <c r="M133" i="10"/>
  <c r="A134" i="10"/>
  <c r="B134" i="10"/>
  <c r="C134" i="10"/>
  <c r="D134" i="10"/>
  <c r="E134" i="10"/>
  <c r="F134" i="10"/>
  <c r="G134" i="10"/>
  <c r="H134" i="10"/>
  <c r="I134" i="10"/>
  <c r="J134" i="10"/>
  <c r="K134" i="10"/>
  <c r="L134" i="10"/>
  <c r="M134" i="10"/>
  <c r="A135" i="10"/>
  <c r="B135" i="10"/>
  <c r="C135" i="10"/>
  <c r="D135" i="10"/>
  <c r="E135" i="10"/>
  <c r="F135" i="10"/>
  <c r="G135" i="10"/>
  <c r="H135" i="10"/>
  <c r="I135" i="10"/>
  <c r="J135" i="10"/>
  <c r="K135" i="10"/>
  <c r="L135" i="10"/>
  <c r="M135" i="10"/>
  <c r="A136" i="10"/>
  <c r="B136" i="10"/>
  <c r="C136" i="10"/>
  <c r="D136" i="10"/>
  <c r="E136" i="10"/>
  <c r="F136" i="10"/>
  <c r="G136" i="10"/>
  <c r="H136" i="10"/>
  <c r="I136" i="10"/>
  <c r="J136" i="10"/>
  <c r="K136" i="10"/>
  <c r="L136" i="10"/>
  <c r="M136" i="10"/>
  <c r="A137" i="10"/>
  <c r="B137" i="10"/>
  <c r="C137" i="10"/>
  <c r="D137" i="10"/>
  <c r="E137" i="10"/>
  <c r="F137" i="10"/>
  <c r="G137" i="10"/>
  <c r="H137" i="10"/>
  <c r="I137" i="10"/>
  <c r="J137" i="10"/>
  <c r="K137" i="10"/>
  <c r="L137" i="10"/>
  <c r="M137" i="10"/>
  <c r="A138" i="10"/>
  <c r="B138" i="10"/>
  <c r="C138" i="10"/>
  <c r="D138" i="10"/>
  <c r="E138" i="10"/>
  <c r="F138" i="10"/>
  <c r="G138" i="10"/>
  <c r="H138" i="10"/>
  <c r="I138" i="10"/>
  <c r="J138" i="10"/>
  <c r="K138" i="10"/>
  <c r="L138" i="10"/>
  <c r="M138" i="10"/>
  <c r="O138" i="10"/>
  <c r="P138" i="10"/>
  <c r="A139" i="10"/>
  <c r="B139" i="10"/>
  <c r="C139" i="10"/>
  <c r="D139" i="10"/>
  <c r="E139" i="10"/>
  <c r="F139" i="10"/>
  <c r="G139" i="10"/>
  <c r="H139" i="10"/>
  <c r="I139" i="10"/>
  <c r="J139" i="10"/>
  <c r="K139" i="10"/>
  <c r="L139" i="10"/>
  <c r="M139" i="10"/>
  <c r="A140" i="10"/>
  <c r="B140" i="10"/>
  <c r="C140" i="10"/>
  <c r="D140" i="10"/>
  <c r="E140" i="10"/>
  <c r="F140" i="10"/>
  <c r="G140" i="10"/>
  <c r="H140" i="10"/>
  <c r="I140" i="10"/>
  <c r="J140" i="10"/>
  <c r="K140" i="10"/>
  <c r="L140" i="10"/>
  <c r="M140" i="10"/>
  <c r="A141" i="10"/>
  <c r="B141" i="10"/>
  <c r="C141" i="10"/>
  <c r="D141" i="10"/>
  <c r="E141" i="10"/>
  <c r="F141" i="10"/>
  <c r="G141" i="10"/>
  <c r="H141" i="10"/>
  <c r="I141" i="10"/>
  <c r="J141" i="10"/>
  <c r="K141" i="10"/>
  <c r="L141" i="10"/>
  <c r="M141" i="10"/>
  <c r="A142" i="10"/>
  <c r="B142" i="10"/>
  <c r="C142" i="10"/>
  <c r="D142" i="10"/>
  <c r="E142" i="10"/>
  <c r="F142" i="10"/>
  <c r="G142" i="10"/>
  <c r="H142" i="10"/>
  <c r="I142" i="10"/>
  <c r="J142" i="10"/>
  <c r="K142" i="10"/>
  <c r="L142" i="10"/>
  <c r="M142" i="10"/>
  <c r="A143" i="10"/>
  <c r="B143" i="10"/>
  <c r="C143" i="10"/>
  <c r="D143" i="10"/>
  <c r="E143" i="10"/>
  <c r="F143" i="10"/>
  <c r="G143" i="10"/>
  <c r="H143" i="10"/>
  <c r="I143" i="10"/>
  <c r="J143" i="10"/>
  <c r="K143" i="10"/>
  <c r="L143" i="10"/>
  <c r="M143" i="10"/>
  <c r="A144" i="10"/>
  <c r="B144" i="10"/>
  <c r="C144" i="10"/>
  <c r="D144" i="10"/>
  <c r="E144" i="10"/>
  <c r="F144" i="10"/>
  <c r="G144" i="10"/>
  <c r="H144" i="10"/>
  <c r="I144" i="10"/>
  <c r="J144" i="10"/>
  <c r="K144" i="10"/>
  <c r="L144" i="10"/>
  <c r="M144" i="10"/>
  <c r="A145" i="10"/>
  <c r="B145" i="10"/>
  <c r="C145" i="10"/>
  <c r="D145" i="10"/>
  <c r="E145" i="10"/>
  <c r="F145" i="10"/>
  <c r="G145" i="10"/>
  <c r="H145" i="10"/>
  <c r="I145" i="10"/>
  <c r="J145" i="10"/>
  <c r="K145" i="10"/>
  <c r="L145" i="10"/>
  <c r="M145" i="10"/>
  <c r="A146" i="10"/>
  <c r="B146" i="10"/>
  <c r="C146" i="10"/>
  <c r="D146" i="10"/>
  <c r="E146" i="10"/>
  <c r="F146" i="10"/>
  <c r="G146" i="10"/>
  <c r="H146" i="10"/>
  <c r="I146" i="10"/>
  <c r="J146" i="10"/>
  <c r="K146" i="10"/>
  <c r="L146" i="10"/>
  <c r="M146" i="10"/>
  <c r="A147" i="10"/>
  <c r="B147" i="10"/>
  <c r="C147" i="10"/>
  <c r="D147" i="10"/>
  <c r="E147" i="10"/>
  <c r="F147" i="10"/>
  <c r="G147" i="10"/>
  <c r="H147" i="10"/>
  <c r="I147" i="10"/>
  <c r="J147" i="10"/>
  <c r="K147" i="10"/>
  <c r="L147" i="10"/>
  <c r="M147" i="10"/>
  <c r="A148" i="10"/>
  <c r="B148" i="10"/>
  <c r="C148" i="10"/>
  <c r="D148" i="10"/>
  <c r="E148" i="10"/>
  <c r="F148" i="10"/>
  <c r="G148" i="10"/>
  <c r="H148" i="10"/>
  <c r="I148" i="10"/>
  <c r="J148" i="10"/>
  <c r="K148" i="10"/>
  <c r="L148" i="10"/>
  <c r="M148" i="10"/>
  <c r="A149" i="10"/>
  <c r="B149" i="10"/>
  <c r="C149" i="10"/>
  <c r="D149" i="10"/>
  <c r="E149" i="10"/>
  <c r="F149" i="10"/>
  <c r="G149" i="10"/>
  <c r="H149" i="10"/>
  <c r="I149" i="10"/>
  <c r="J149" i="10"/>
  <c r="K149" i="10"/>
  <c r="L149" i="10"/>
  <c r="M149" i="10"/>
  <c r="A150" i="10"/>
  <c r="B150" i="10"/>
  <c r="C150" i="10"/>
  <c r="D150" i="10"/>
  <c r="E150" i="10"/>
  <c r="F150" i="10"/>
  <c r="G150" i="10"/>
  <c r="H150" i="10"/>
  <c r="I150" i="10"/>
  <c r="J150" i="10"/>
  <c r="K150" i="10"/>
  <c r="L150" i="10"/>
  <c r="M150" i="10"/>
  <c r="A151" i="10"/>
  <c r="B151" i="10"/>
  <c r="C151" i="10"/>
  <c r="D151" i="10"/>
  <c r="E151" i="10"/>
  <c r="F151" i="10"/>
  <c r="G151" i="10"/>
  <c r="H151" i="10"/>
  <c r="I151" i="10"/>
  <c r="J151" i="10"/>
  <c r="K151" i="10"/>
  <c r="L151" i="10"/>
  <c r="M151" i="10"/>
  <c r="A152" i="10"/>
  <c r="B152" i="10"/>
  <c r="C152" i="10"/>
  <c r="D152" i="10"/>
  <c r="E152" i="10"/>
  <c r="F152" i="10"/>
  <c r="G152" i="10"/>
  <c r="H152" i="10"/>
  <c r="I152" i="10"/>
  <c r="J152" i="10"/>
  <c r="K152" i="10"/>
  <c r="L152" i="10"/>
  <c r="M152" i="10"/>
  <c r="A153" i="10"/>
  <c r="B153" i="10"/>
  <c r="C153" i="10"/>
  <c r="D153" i="10"/>
  <c r="E153" i="10"/>
  <c r="F153" i="10"/>
  <c r="G153" i="10"/>
  <c r="H153" i="10"/>
  <c r="I153" i="10"/>
  <c r="J153" i="10"/>
  <c r="K153" i="10"/>
  <c r="L153" i="10"/>
  <c r="M153" i="10"/>
  <c r="O153" i="10"/>
  <c r="P153" i="10"/>
  <c r="Q153" i="10"/>
  <c r="A154" i="10"/>
  <c r="B154" i="10"/>
  <c r="C154" i="10"/>
  <c r="D154" i="10"/>
  <c r="E154" i="10"/>
  <c r="F154" i="10"/>
  <c r="G154" i="10"/>
  <c r="H154" i="10"/>
  <c r="I154" i="10"/>
  <c r="J154" i="10"/>
  <c r="K154" i="10"/>
  <c r="L154" i="10"/>
  <c r="M154" i="10"/>
  <c r="A155" i="10"/>
  <c r="B155" i="10"/>
  <c r="C155" i="10"/>
  <c r="D155" i="10"/>
  <c r="E155" i="10"/>
  <c r="F155" i="10"/>
  <c r="G155" i="10"/>
  <c r="H155" i="10"/>
  <c r="I155" i="10"/>
  <c r="J155" i="10"/>
  <c r="K155" i="10"/>
  <c r="L155" i="10"/>
  <c r="M155" i="10"/>
  <c r="A156" i="10"/>
  <c r="B156" i="10"/>
  <c r="C156" i="10"/>
  <c r="D156" i="10"/>
  <c r="E156" i="10"/>
  <c r="F156" i="10"/>
  <c r="G156" i="10"/>
  <c r="H156" i="10"/>
  <c r="I156" i="10"/>
  <c r="J156" i="10"/>
  <c r="K156" i="10"/>
  <c r="L156" i="10"/>
  <c r="M156" i="10"/>
  <c r="A157" i="10"/>
  <c r="B157" i="10"/>
  <c r="C157" i="10"/>
  <c r="D157" i="10"/>
  <c r="E157" i="10"/>
  <c r="F157" i="10"/>
  <c r="G157" i="10"/>
  <c r="H157" i="10"/>
  <c r="I157" i="10"/>
  <c r="J157" i="10"/>
  <c r="K157" i="10"/>
  <c r="L157" i="10"/>
  <c r="M157" i="10"/>
  <c r="A158" i="10"/>
  <c r="B158" i="10"/>
  <c r="C158" i="10"/>
  <c r="D158" i="10"/>
  <c r="E158" i="10"/>
  <c r="F158" i="10"/>
  <c r="G158" i="10"/>
  <c r="H158" i="10"/>
  <c r="I158" i="10"/>
  <c r="J158" i="10"/>
  <c r="K158" i="10"/>
  <c r="L158" i="10"/>
  <c r="M158" i="10"/>
  <c r="A159" i="10"/>
  <c r="B159" i="10"/>
  <c r="C159" i="10"/>
  <c r="D159" i="10"/>
  <c r="E159" i="10"/>
  <c r="F159" i="10"/>
  <c r="G159" i="10"/>
  <c r="H159" i="10"/>
  <c r="I159" i="10"/>
  <c r="J159" i="10"/>
  <c r="K159" i="10"/>
  <c r="L159" i="10"/>
  <c r="M159" i="10"/>
  <c r="A160" i="10"/>
  <c r="B160" i="10"/>
  <c r="C160" i="10"/>
  <c r="D160" i="10"/>
  <c r="E160" i="10"/>
  <c r="F160" i="10"/>
  <c r="G160" i="10"/>
  <c r="H160" i="10"/>
  <c r="I160" i="10"/>
  <c r="J160" i="10"/>
  <c r="K160" i="10"/>
  <c r="L160" i="10"/>
  <c r="M160" i="10"/>
  <c r="A161" i="10"/>
  <c r="B161" i="10"/>
  <c r="C161" i="10"/>
  <c r="D161" i="10"/>
  <c r="E161" i="10"/>
  <c r="F161" i="10"/>
  <c r="G161" i="10"/>
  <c r="H161" i="10"/>
  <c r="I161" i="10"/>
  <c r="J161" i="10"/>
  <c r="K161" i="10"/>
  <c r="L161" i="10"/>
  <c r="M161" i="10"/>
  <c r="A162" i="10"/>
  <c r="B162" i="10"/>
  <c r="C162" i="10"/>
  <c r="D162" i="10"/>
  <c r="E162" i="10"/>
  <c r="F162" i="10"/>
  <c r="G162" i="10"/>
  <c r="H162" i="10"/>
  <c r="I162" i="10"/>
  <c r="J162" i="10"/>
  <c r="K162" i="10"/>
  <c r="L162" i="10"/>
  <c r="M162" i="10"/>
  <c r="A163" i="10"/>
  <c r="B163" i="10"/>
  <c r="C163" i="10"/>
  <c r="D163" i="10"/>
  <c r="E163" i="10"/>
  <c r="F163" i="10"/>
  <c r="G163" i="10"/>
  <c r="H163" i="10"/>
  <c r="I163" i="10"/>
  <c r="J163" i="10"/>
  <c r="K163" i="10"/>
  <c r="L163" i="10"/>
  <c r="M163" i="10"/>
  <c r="A164" i="10"/>
  <c r="B164" i="10"/>
  <c r="C164" i="10"/>
  <c r="D164" i="10"/>
  <c r="E164" i="10"/>
  <c r="F164" i="10"/>
  <c r="G164" i="10"/>
  <c r="H164" i="10"/>
  <c r="I164" i="10"/>
  <c r="J164" i="10"/>
  <c r="K164" i="10"/>
  <c r="L164" i="10"/>
  <c r="M164" i="10"/>
  <c r="A165" i="10"/>
  <c r="B165" i="10"/>
  <c r="C165" i="10"/>
  <c r="D165" i="10"/>
  <c r="E165" i="10"/>
  <c r="F165" i="10"/>
  <c r="G165" i="10"/>
  <c r="H165" i="10"/>
  <c r="I165" i="10"/>
  <c r="J165" i="10"/>
  <c r="K165" i="10"/>
  <c r="L165" i="10"/>
  <c r="M165" i="10"/>
  <c r="A166" i="10"/>
  <c r="B166" i="10"/>
  <c r="C166" i="10"/>
  <c r="D166" i="10"/>
  <c r="E166" i="10"/>
  <c r="F166" i="10"/>
  <c r="G166" i="10"/>
  <c r="H166" i="10"/>
  <c r="I166" i="10"/>
  <c r="J166" i="10"/>
  <c r="K166" i="10"/>
  <c r="L166" i="10"/>
  <c r="M166" i="10"/>
  <c r="A167" i="10"/>
  <c r="B167" i="10"/>
  <c r="C167" i="10"/>
  <c r="D167" i="10"/>
  <c r="E167" i="10"/>
  <c r="F167" i="10"/>
  <c r="G167" i="10"/>
  <c r="H167" i="10"/>
  <c r="I167" i="10"/>
  <c r="J167" i="10"/>
  <c r="K167" i="10"/>
  <c r="L167" i="10"/>
  <c r="M167" i="10"/>
  <c r="O167" i="10"/>
  <c r="P167" i="10"/>
  <c r="A168" i="10"/>
  <c r="B168" i="10"/>
  <c r="C168" i="10"/>
  <c r="D168" i="10"/>
  <c r="E168" i="10"/>
  <c r="F168" i="10"/>
  <c r="G168" i="10"/>
  <c r="H168" i="10"/>
  <c r="I168" i="10"/>
  <c r="J168" i="10"/>
  <c r="K168" i="10"/>
  <c r="L168" i="10"/>
  <c r="M168" i="10"/>
  <c r="A169" i="10"/>
  <c r="B169" i="10"/>
  <c r="C169" i="10"/>
  <c r="D169" i="10"/>
  <c r="E169" i="10"/>
  <c r="F169" i="10"/>
  <c r="G169" i="10"/>
  <c r="H169" i="10"/>
  <c r="I169" i="10"/>
  <c r="J169" i="10"/>
  <c r="K169" i="10"/>
  <c r="L169" i="10"/>
  <c r="M169" i="10"/>
  <c r="A170" i="10"/>
  <c r="B170" i="10"/>
  <c r="C170" i="10"/>
  <c r="D170" i="10"/>
  <c r="E170" i="10"/>
  <c r="F170" i="10"/>
  <c r="G170" i="10"/>
  <c r="H170" i="10"/>
  <c r="I170" i="10"/>
  <c r="J170" i="10"/>
  <c r="K170" i="10"/>
  <c r="L170" i="10"/>
  <c r="M170" i="10"/>
  <c r="A171" i="10"/>
  <c r="B171" i="10"/>
  <c r="C171" i="10"/>
  <c r="D171" i="10"/>
  <c r="E171" i="10"/>
  <c r="F171" i="10"/>
  <c r="G171" i="10"/>
  <c r="H171" i="10"/>
  <c r="I171" i="10"/>
  <c r="J171" i="10"/>
  <c r="K171" i="10"/>
  <c r="L171" i="10"/>
  <c r="M171" i="10"/>
  <c r="A172" i="10"/>
  <c r="B172" i="10"/>
  <c r="C172" i="10"/>
  <c r="D172" i="10"/>
  <c r="E172" i="10"/>
  <c r="F172" i="10"/>
  <c r="G172" i="10"/>
  <c r="H172" i="10"/>
  <c r="I172" i="10"/>
  <c r="J172" i="10"/>
  <c r="K172" i="10"/>
  <c r="L172" i="10"/>
  <c r="M172" i="10"/>
  <c r="A173" i="10"/>
  <c r="B173" i="10"/>
  <c r="C173" i="10"/>
  <c r="D173" i="10"/>
  <c r="E173" i="10"/>
  <c r="F173" i="10"/>
  <c r="G173" i="10"/>
  <c r="H173" i="10"/>
  <c r="I173" i="10"/>
  <c r="J173" i="10"/>
  <c r="K173" i="10"/>
  <c r="L173" i="10"/>
  <c r="M173" i="10"/>
  <c r="A174" i="10"/>
  <c r="B174" i="10"/>
  <c r="C174" i="10"/>
  <c r="D174" i="10"/>
  <c r="E174" i="10"/>
  <c r="F174" i="10"/>
  <c r="G174" i="10"/>
  <c r="H174" i="10"/>
  <c r="I174" i="10"/>
  <c r="J174" i="10"/>
  <c r="K174" i="10"/>
  <c r="L174" i="10"/>
  <c r="M174" i="10"/>
  <c r="O174" i="10"/>
  <c r="P174" i="10"/>
  <c r="A175" i="10"/>
  <c r="B175" i="10"/>
  <c r="C175" i="10"/>
  <c r="D175" i="10"/>
  <c r="E175" i="10"/>
  <c r="F175" i="10"/>
  <c r="G175" i="10"/>
  <c r="H175" i="10"/>
  <c r="I175" i="10"/>
  <c r="J175" i="10"/>
  <c r="K175" i="10"/>
  <c r="L175" i="10"/>
  <c r="M175" i="10"/>
  <c r="A176" i="10"/>
  <c r="B176" i="10"/>
  <c r="C176" i="10"/>
  <c r="D176" i="10"/>
  <c r="E176" i="10"/>
  <c r="F176" i="10"/>
  <c r="G176" i="10"/>
  <c r="H176" i="10"/>
  <c r="I176" i="10"/>
  <c r="J176" i="10"/>
  <c r="K176" i="10"/>
  <c r="L176" i="10"/>
  <c r="M176" i="10"/>
  <c r="A177" i="10"/>
  <c r="B177" i="10"/>
  <c r="C177" i="10"/>
  <c r="D177" i="10"/>
  <c r="E177" i="10"/>
  <c r="F177" i="10"/>
  <c r="G177" i="10"/>
  <c r="H177" i="10"/>
  <c r="I177" i="10"/>
  <c r="J177" i="10"/>
  <c r="K177" i="10"/>
  <c r="L177" i="10"/>
  <c r="M177" i="10"/>
  <c r="A178" i="10"/>
  <c r="B178" i="10"/>
  <c r="C178" i="10"/>
  <c r="D178" i="10"/>
  <c r="E178" i="10"/>
  <c r="F178" i="10"/>
  <c r="G178" i="10"/>
  <c r="H178" i="10"/>
  <c r="I178" i="10"/>
  <c r="J178" i="10"/>
  <c r="K178" i="10"/>
  <c r="L178" i="10"/>
  <c r="M178" i="10"/>
  <c r="A179" i="10"/>
  <c r="B179" i="10"/>
  <c r="C179" i="10"/>
  <c r="D179" i="10"/>
  <c r="E179" i="10"/>
  <c r="F179" i="10"/>
  <c r="G179" i="10"/>
  <c r="H179" i="10"/>
  <c r="I179" i="10"/>
  <c r="J179" i="10"/>
  <c r="K179" i="10"/>
  <c r="L179" i="10"/>
  <c r="M179" i="10"/>
  <c r="A180" i="10"/>
  <c r="B180" i="10"/>
  <c r="C180" i="10"/>
  <c r="D180" i="10"/>
  <c r="E180" i="10"/>
  <c r="F180" i="10"/>
  <c r="G180" i="10"/>
  <c r="H180" i="10"/>
  <c r="I180" i="10"/>
  <c r="J180" i="10"/>
  <c r="K180" i="10"/>
  <c r="L180" i="10"/>
  <c r="M180" i="10"/>
  <c r="A181" i="10"/>
  <c r="B181" i="10"/>
  <c r="C181" i="10"/>
  <c r="D181" i="10"/>
  <c r="E181" i="10"/>
  <c r="F181" i="10"/>
  <c r="G181" i="10"/>
  <c r="H181" i="10"/>
  <c r="I181" i="10"/>
  <c r="J181" i="10"/>
  <c r="K181" i="10"/>
  <c r="L181" i="10"/>
  <c r="M181" i="10"/>
  <c r="A182" i="10"/>
  <c r="B182" i="10"/>
  <c r="C182" i="10"/>
  <c r="D182" i="10"/>
  <c r="E182" i="10"/>
  <c r="F182" i="10"/>
  <c r="G182" i="10"/>
  <c r="H182" i="10"/>
  <c r="I182" i="10"/>
  <c r="J182" i="10"/>
  <c r="K182" i="10"/>
  <c r="L182" i="10"/>
  <c r="M182" i="10"/>
  <c r="A183" i="10"/>
  <c r="B183" i="10"/>
  <c r="C183" i="10"/>
  <c r="D183" i="10"/>
  <c r="E183" i="10"/>
  <c r="F183" i="10"/>
  <c r="G183" i="10"/>
  <c r="H183" i="10"/>
  <c r="I183" i="10"/>
  <c r="J183" i="10"/>
  <c r="K183" i="10"/>
  <c r="L183" i="10"/>
  <c r="M183" i="10"/>
  <c r="A184" i="10"/>
  <c r="B184" i="10"/>
  <c r="C184" i="10"/>
  <c r="D184" i="10"/>
  <c r="E184" i="10"/>
  <c r="F184" i="10"/>
  <c r="G184" i="10"/>
  <c r="H184" i="10"/>
  <c r="I184" i="10"/>
  <c r="J184" i="10"/>
  <c r="K184" i="10"/>
  <c r="L184" i="10"/>
  <c r="M184" i="10"/>
  <c r="A185" i="10"/>
  <c r="B185" i="10"/>
  <c r="C185" i="10"/>
  <c r="D185" i="10"/>
  <c r="E185" i="10"/>
  <c r="F185" i="10"/>
  <c r="G185" i="10"/>
  <c r="H185" i="10"/>
  <c r="I185" i="10"/>
  <c r="J185" i="10"/>
  <c r="K185" i="10"/>
  <c r="L185" i="10"/>
  <c r="M185" i="10"/>
  <c r="A186" i="10"/>
  <c r="B186" i="10"/>
  <c r="C186" i="10"/>
  <c r="D186" i="10"/>
  <c r="E186" i="10"/>
  <c r="F186" i="10"/>
  <c r="G186" i="10"/>
  <c r="H186" i="10"/>
  <c r="I186" i="10"/>
  <c r="J186" i="10"/>
  <c r="K186" i="10"/>
  <c r="L186" i="10"/>
  <c r="M186" i="10"/>
  <c r="A187" i="10"/>
  <c r="B187" i="10"/>
  <c r="C187" i="10"/>
  <c r="D187" i="10"/>
  <c r="E187" i="10"/>
  <c r="F187" i="10"/>
  <c r="G187" i="10"/>
  <c r="H187" i="10"/>
  <c r="I187" i="10"/>
  <c r="J187" i="10"/>
  <c r="K187" i="10"/>
  <c r="L187" i="10"/>
  <c r="M187" i="10"/>
  <c r="A188" i="10"/>
  <c r="B188" i="10"/>
  <c r="C188" i="10"/>
  <c r="D188" i="10"/>
  <c r="E188" i="10"/>
  <c r="F188" i="10"/>
  <c r="G188" i="10"/>
  <c r="H188" i="10"/>
  <c r="I188" i="10"/>
  <c r="J188" i="10"/>
  <c r="K188" i="10"/>
  <c r="L188" i="10"/>
  <c r="M188" i="10"/>
  <c r="A189" i="10"/>
  <c r="B189" i="10"/>
  <c r="C189" i="10"/>
  <c r="D189" i="10"/>
  <c r="E189" i="10"/>
  <c r="F189" i="10"/>
  <c r="G189" i="10"/>
  <c r="H189" i="10"/>
  <c r="I189" i="10"/>
  <c r="J189" i="10"/>
  <c r="K189" i="10"/>
  <c r="L189" i="10"/>
  <c r="M189" i="10"/>
  <c r="A190" i="10"/>
  <c r="B190" i="10"/>
  <c r="C190" i="10"/>
  <c r="D190" i="10"/>
  <c r="E190" i="10"/>
  <c r="F190" i="10"/>
  <c r="G190" i="10"/>
  <c r="H190" i="10"/>
  <c r="I190" i="10"/>
  <c r="J190" i="10"/>
  <c r="K190" i="10"/>
  <c r="L190" i="10"/>
  <c r="M190" i="10"/>
  <c r="O190" i="10"/>
  <c r="P190" i="10"/>
  <c r="Q190" i="10"/>
  <c r="A191" i="10"/>
  <c r="B191" i="10"/>
  <c r="C191" i="10"/>
  <c r="D191" i="10"/>
  <c r="E191" i="10"/>
  <c r="F191" i="10"/>
  <c r="G191" i="10"/>
  <c r="H191" i="10"/>
  <c r="I191" i="10"/>
  <c r="J191" i="10"/>
  <c r="K191" i="10"/>
  <c r="L191" i="10"/>
  <c r="M191" i="10"/>
  <c r="A192" i="10"/>
  <c r="B192" i="10"/>
  <c r="C192" i="10"/>
  <c r="D192" i="10"/>
  <c r="E192" i="10"/>
  <c r="F192" i="10"/>
  <c r="G192" i="10"/>
  <c r="H192" i="10"/>
  <c r="I192" i="10"/>
  <c r="J192" i="10"/>
  <c r="K192" i="10"/>
  <c r="L192" i="10"/>
  <c r="M192" i="10"/>
  <c r="A193" i="10"/>
  <c r="B193" i="10"/>
  <c r="C193" i="10"/>
  <c r="D193" i="10"/>
  <c r="E193" i="10"/>
  <c r="F193" i="10"/>
  <c r="G193" i="10"/>
  <c r="H193" i="10"/>
  <c r="I193" i="10"/>
  <c r="J193" i="10"/>
  <c r="K193" i="10"/>
  <c r="L193" i="10"/>
  <c r="M193" i="10"/>
  <c r="A194" i="10"/>
  <c r="B194" i="10"/>
  <c r="C194" i="10"/>
  <c r="D194" i="10"/>
  <c r="E194" i="10"/>
  <c r="F194" i="10"/>
  <c r="G194" i="10"/>
  <c r="H194" i="10"/>
  <c r="I194" i="10"/>
  <c r="J194" i="10"/>
  <c r="K194" i="10"/>
  <c r="L194" i="10"/>
  <c r="M194" i="10"/>
  <c r="O194" i="10"/>
  <c r="P194" i="10"/>
  <c r="Q194" i="10"/>
  <c r="A195" i="10"/>
  <c r="B195" i="10"/>
  <c r="C195" i="10"/>
  <c r="D195" i="10"/>
  <c r="E195" i="10"/>
  <c r="F195" i="10"/>
  <c r="G195" i="10"/>
  <c r="H195" i="10"/>
  <c r="I195" i="10"/>
  <c r="J195" i="10"/>
  <c r="K195" i="10"/>
  <c r="L195" i="10"/>
  <c r="M195" i="10"/>
  <c r="A196" i="10"/>
  <c r="B196" i="10"/>
  <c r="C196" i="10"/>
  <c r="D196" i="10"/>
  <c r="E196" i="10"/>
  <c r="F196" i="10"/>
  <c r="G196" i="10"/>
  <c r="H196" i="10"/>
  <c r="I196" i="10"/>
  <c r="J196" i="10"/>
  <c r="K196" i="10"/>
  <c r="L196" i="10"/>
  <c r="M196" i="10"/>
  <c r="O196" i="10"/>
  <c r="P196" i="10"/>
  <c r="Q196" i="10"/>
  <c r="A197" i="10"/>
  <c r="B197" i="10"/>
  <c r="C197" i="10"/>
  <c r="D197" i="10"/>
  <c r="E197" i="10"/>
  <c r="F197" i="10"/>
  <c r="G197" i="10"/>
  <c r="H197" i="10"/>
  <c r="I197" i="10"/>
  <c r="J197" i="10"/>
  <c r="K197" i="10"/>
  <c r="L197" i="10"/>
  <c r="M197" i="10"/>
  <c r="A198" i="10"/>
  <c r="B198" i="10"/>
  <c r="C198" i="10"/>
  <c r="D198" i="10"/>
  <c r="E198" i="10"/>
  <c r="F198" i="10"/>
  <c r="G198" i="10"/>
  <c r="H198" i="10"/>
  <c r="I198" i="10"/>
  <c r="J198" i="10"/>
  <c r="K198" i="10"/>
  <c r="L198" i="10"/>
  <c r="M198" i="10"/>
  <c r="A199" i="10"/>
  <c r="B199" i="10"/>
  <c r="C199" i="10"/>
  <c r="D199" i="10"/>
  <c r="E199" i="10"/>
  <c r="F199" i="10"/>
  <c r="G199" i="10"/>
  <c r="H199" i="10"/>
  <c r="I199" i="10"/>
  <c r="J199" i="10"/>
  <c r="K199" i="10"/>
  <c r="L199" i="10"/>
  <c r="M199" i="10"/>
  <c r="A200" i="10"/>
  <c r="B200" i="10"/>
  <c r="C200" i="10"/>
  <c r="D200" i="10"/>
  <c r="E200" i="10"/>
  <c r="F200" i="10"/>
  <c r="G200" i="10"/>
  <c r="H200" i="10"/>
  <c r="I200" i="10"/>
  <c r="J200" i="10"/>
  <c r="K200" i="10"/>
  <c r="L200" i="10"/>
  <c r="M200" i="10"/>
  <c r="A201" i="10"/>
  <c r="B201" i="10"/>
  <c r="C201" i="10"/>
  <c r="D201" i="10"/>
  <c r="E201" i="10"/>
  <c r="F201" i="10"/>
  <c r="G201" i="10"/>
  <c r="H201" i="10"/>
  <c r="I201" i="10"/>
  <c r="J201" i="10"/>
  <c r="K201" i="10"/>
  <c r="L201" i="10"/>
  <c r="M201" i="10"/>
  <c r="A202" i="10"/>
  <c r="B202" i="10"/>
  <c r="C202" i="10"/>
  <c r="D202" i="10"/>
  <c r="E202" i="10"/>
  <c r="F202" i="10"/>
  <c r="G202" i="10"/>
  <c r="H202" i="10"/>
  <c r="I202" i="10"/>
  <c r="J202" i="10"/>
  <c r="K202" i="10"/>
  <c r="L202" i="10"/>
  <c r="M202" i="10"/>
  <c r="A203" i="10"/>
  <c r="B203" i="10"/>
  <c r="C203" i="10"/>
  <c r="D203" i="10"/>
  <c r="E203" i="10"/>
  <c r="F203" i="10"/>
  <c r="G203" i="10"/>
  <c r="H203" i="10"/>
  <c r="I203" i="10"/>
  <c r="J203" i="10"/>
  <c r="K203" i="10"/>
  <c r="L203" i="10"/>
  <c r="M203" i="10"/>
  <c r="A204" i="10"/>
  <c r="B204" i="10"/>
  <c r="C204" i="10"/>
  <c r="D204" i="10"/>
  <c r="E204" i="10"/>
  <c r="F204" i="10"/>
  <c r="G204" i="10"/>
  <c r="H204" i="10"/>
  <c r="I204" i="10"/>
  <c r="J204" i="10"/>
  <c r="K204" i="10"/>
  <c r="L204" i="10"/>
  <c r="M204" i="10"/>
  <c r="A205" i="10"/>
  <c r="B205" i="10"/>
  <c r="C205" i="10"/>
  <c r="D205" i="10"/>
  <c r="E205" i="10"/>
  <c r="F205" i="10"/>
  <c r="G205" i="10"/>
  <c r="H205" i="10"/>
  <c r="I205" i="10"/>
  <c r="J205" i="10"/>
  <c r="K205" i="10"/>
  <c r="L205" i="10"/>
  <c r="M205" i="10"/>
  <c r="O205" i="10"/>
  <c r="P205" i="10"/>
  <c r="Q205" i="10"/>
  <c r="A206" i="10"/>
  <c r="B206" i="10"/>
  <c r="C206" i="10"/>
  <c r="D206" i="10"/>
  <c r="E206" i="10"/>
  <c r="F206" i="10"/>
  <c r="G206" i="10"/>
  <c r="H206" i="10"/>
  <c r="I206" i="10"/>
  <c r="J206" i="10"/>
  <c r="K206" i="10"/>
  <c r="L206" i="10"/>
  <c r="M206" i="10"/>
  <c r="A207" i="10"/>
  <c r="B207" i="10"/>
  <c r="C207" i="10"/>
  <c r="D207" i="10"/>
  <c r="E207" i="10"/>
  <c r="F207" i="10"/>
  <c r="G207" i="10"/>
  <c r="H207" i="10"/>
  <c r="I207" i="10"/>
  <c r="J207" i="10"/>
  <c r="K207" i="10"/>
  <c r="L207" i="10"/>
  <c r="M207" i="10"/>
  <c r="O207" i="10"/>
  <c r="P207" i="10"/>
  <c r="Q207" i="10"/>
  <c r="A208" i="10"/>
  <c r="B208" i="10"/>
  <c r="C208" i="10"/>
  <c r="D208" i="10"/>
  <c r="E208" i="10"/>
  <c r="F208" i="10"/>
  <c r="G208" i="10"/>
  <c r="H208" i="10"/>
  <c r="I208" i="10"/>
  <c r="J208" i="10"/>
  <c r="K208" i="10"/>
  <c r="L208" i="10"/>
  <c r="M208" i="10"/>
  <c r="A209" i="10"/>
  <c r="B209" i="10"/>
  <c r="C209" i="10"/>
  <c r="D209" i="10"/>
  <c r="E209" i="10"/>
  <c r="F209" i="10"/>
  <c r="G209" i="10"/>
  <c r="H209" i="10"/>
  <c r="I209" i="10"/>
  <c r="J209" i="10"/>
  <c r="K209" i="10"/>
  <c r="L209" i="10"/>
  <c r="M209" i="10"/>
  <c r="A218" i="10"/>
  <c r="B218" i="10"/>
  <c r="C218" i="10"/>
  <c r="D218" i="10"/>
  <c r="E218" i="10"/>
  <c r="F218" i="10"/>
  <c r="G218" i="10"/>
  <c r="H218" i="10"/>
  <c r="I218" i="10"/>
  <c r="J218" i="10"/>
  <c r="K218" i="10"/>
  <c r="L218" i="10"/>
  <c r="M218" i="10"/>
  <c r="A219" i="10"/>
  <c r="B219" i="10"/>
  <c r="C219" i="10"/>
  <c r="D219" i="10"/>
  <c r="E219" i="10"/>
  <c r="F219" i="10"/>
  <c r="G219" i="10"/>
  <c r="H219" i="10"/>
  <c r="I219" i="10"/>
  <c r="J219" i="10"/>
  <c r="K219" i="10"/>
  <c r="L219" i="10"/>
  <c r="M219" i="10"/>
  <c r="A220" i="10"/>
  <c r="B220" i="10"/>
  <c r="C220" i="10"/>
  <c r="D220" i="10"/>
  <c r="E220" i="10"/>
  <c r="F220" i="10"/>
  <c r="G220" i="10"/>
  <c r="H220" i="10"/>
  <c r="I220" i="10"/>
  <c r="J220" i="10"/>
  <c r="K220" i="10"/>
  <c r="L220" i="10"/>
  <c r="M220" i="10"/>
  <c r="A221" i="10"/>
  <c r="B221" i="10"/>
  <c r="C221" i="10"/>
  <c r="D221" i="10"/>
  <c r="E221" i="10"/>
  <c r="F221" i="10"/>
  <c r="G221" i="10"/>
  <c r="H221" i="10"/>
  <c r="I221" i="10"/>
  <c r="J221" i="10"/>
  <c r="K221" i="10"/>
  <c r="L221" i="10"/>
  <c r="M221" i="10"/>
  <c r="A222" i="10"/>
  <c r="B222" i="10"/>
  <c r="C222" i="10"/>
  <c r="D222" i="10"/>
  <c r="E222" i="10"/>
  <c r="F222" i="10"/>
  <c r="G222" i="10"/>
  <c r="H222" i="10"/>
  <c r="I222" i="10"/>
  <c r="J222" i="10"/>
  <c r="K222" i="10"/>
  <c r="L222" i="10"/>
  <c r="M222" i="10"/>
  <c r="A223" i="10"/>
  <c r="B223" i="10"/>
  <c r="C223" i="10"/>
  <c r="D223" i="10"/>
  <c r="E223" i="10"/>
  <c r="F223" i="10"/>
  <c r="G223" i="10"/>
  <c r="H223" i="10"/>
  <c r="I223" i="10"/>
  <c r="J223" i="10"/>
  <c r="K223" i="10"/>
  <c r="L223" i="10"/>
  <c r="M223" i="10"/>
  <c r="A224" i="10"/>
  <c r="B224" i="10"/>
  <c r="C224" i="10"/>
  <c r="D224" i="10"/>
  <c r="E224" i="10"/>
  <c r="F224" i="10"/>
  <c r="G224" i="10"/>
  <c r="H224" i="10"/>
  <c r="I224" i="10"/>
  <c r="J224" i="10"/>
  <c r="K224" i="10"/>
  <c r="L224" i="10"/>
  <c r="M224" i="10"/>
  <c r="A225" i="10"/>
  <c r="B225" i="10"/>
  <c r="C225" i="10"/>
  <c r="D225" i="10"/>
  <c r="E225" i="10"/>
  <c r="F225" i="10"/>
  <c r="G225" i="10"/>
  <c r="H225" i="10"/>
  <c r="I225" i="10"/>
  <c r="J225" i="10"/>
  <c r="K225" i="10"/>
  <c r="L225" i="10"/>
  <c r="M225" i="10"/>
  <c r="O225" i="10"/>
  <c r="P225" i="10"/>
  <c r="Q225" i="10"/>
  <c r="A226" i="10"/>
  <c r="B226" i="10"/>
  <c r="C226" i="10"/>
  <c r="D226" i="10"/>
  <c r="E226" i="10"/>
  <c r="F226" i="10"/>
  <c r="G226" i="10"/>
  <c r="H226" i="10"/>
  <c r="I226" i="10"/>
  <c r="J226" i="10"/>
  <c r="K226" i="10"/>
  <c r="L226" i="10"/>
  <c r="M226" i="10"/>
  <c r="A227" i="10"/>
  <c r="B227" i="10"/>
  <c r="C227" i="10"/>
  <c r="D227" i="10"/>
  <c r="E227" i="10"/>
  <c r="F227" i="10"/>
  <c r="G227" i="10"/>
  <c r="H227" i="10"/>
  <c r="I227" i="10"/>
  <c r="J227" i="10"/>
  <c r="K227" i="10"/>
  <c r="L227" i="10"/>
  <c r="M227" i="10"/>
  <c r="A228" i="10"/>
  <c r="B228" i="10"/>
  <c r="C228" i="10"/>
  <c r="D228" i="10"/>
  <c r="E228" i="10"/>
  <c r="F228" i="10"/>
  <c r="G228" i="10"/>
  <c r="H228" i="10"/>
  <c r="I228" i="10"/>
  <c r="J228" i="10"/>
  <c r="K228" i="10"/>
  <c r="L228" i="10"/>
  <c r="M228" i="10"/>
  <c r="A229" i="10"/>
  <c r="B229" i="10"/>
  <c r="C229" i="10"/>
  <c r="D229" i="10"/>
  <c r="E229" i="10"/>
  <c r="F229" i="10"/>
  <c r="G229" i="10"/>
  <c r="H229" i="10"/>
  <c r="I229" i="10"/>
  <c r="J229" i="10"/>
  <c r="K229" i="10"/>
  <c r="L229" i="10"/>
  <c r="M229" i="10"/>
  <c r="A230" i="10"/>
  <c r="B230" i="10"/>
  <c r="C230" i="10"/>
  <c r="D230" i="10"/>
  <c r="E230" i="10"/>
  <c r="F230" i="10"/>
  <c r="G230" i="10"/>
  <c r="H230" i="10"/>
  <c r="I230" i="10"/>
  <c r="J230" i="10"/>
  <c r="K230" i="10"/>
  <c r="L230" i="10"/>
  <c r="M230" i="10"/>
  <c r="A231" i="10"/>
  <c r="B231" i="10"/>
  <c r="C231" i="10"/>
  <c r="D231" i="10"/>
  <c r="E231" i="10"/>
  <c r="F231" i="10"/>
  <c r="G231" i="10"/>
  <c r="H231" i="10"/>
  <c r="I231" i="10"/>
  <c r="J231" i="10"/>
  <c r="K231" i="10"/>
  <c r="L231" i="10"/>
  <c r="M231" i="10"/>
  <c r="A232" i="10"/>
  <c r="B232" i="10"/>
  <c r="C232" i="10"/>
  <c r="D232" i="10"/>
  <c r="E232" i="10"/>
  <c r="F232" i="10"/>
  <c r="G232" i="10"/>
  <c r="H232" i="10"/>
  <c r="I232" i="10"/>
  <c r="J232" i="10"/>
  <c r="K232" i="10"/>
  <c r="L232" i="10"/>
  <c r="M232" i="10"/>
  <c r="A233" i="10"/>
  <c r="B233" i="10"/>
  <c r="C233" i="10"/>
  <c r="D233" i="10"/>
  <c r="E233" i="10"/>
  <c r="F233" i="10"/>
  <c r="G233" i="10"/>
  <c r="H233" i="10"/>
  <c r="I233" i="10"/>
  <c r="J233" i="10"/>
  <c r="K233" i="10"/>
  <c r="L233" i="10"/>
  <c r="M233" i="10"/>
  <c r="A234" i="10"/>
  <c r="B234" i="10"/>
  <c r="C234" i="10"/>
  <c r="D234" i="10"/>
  <c r="E234" i="10"/>
  <c r="F234" i="10"/>
  <c r="G234" i="10"/>
  <c r="H234" i="10"/>
  <c r="I234" i="10"/>
  <c r="J234" i="10"/>
  <c r="K234" i="10"/>
  <c r="L234" i="10"/>
  <c r="M234" i="10"/>
  <c r="A235" i="10"/>
  <c r="B235" i="10"/>
  <c r="C235" i="10"/>
  <c r="D235" i="10"/>
  <c r="E235" i="10"/>
  <c r="F235" i="10"/>
  <c r="G235" i="10"/>
  <c r="H235" i="10"/>
  <c r="I235" i="10"/>
  <c r="J235" i="10"/>
  <c r="K235" i="10"/>
  <c r="L235" i="10"/>
  <c r="M235" i="10"/>
  <c r="A236" i="10"/>
  <c r="B236" i="10"/>
  <c r="C236" i="10"/>
  <c r="D236" i="10"/>
  <c r="E236" i="10"/>
  <c r="F236" i="10"/>
  <c r="G236" i="10"/>
  <c r="H236" i="10"/>
  <c r="I236" i="10"/>
  <c r="J236" i="10"/>
  <c r="K236" i="10"/>
  <c r="L236" i="10"/>
  <c r="M236" i="10"/>
  <c r="A237" i="10"/>
  <c r="B237" i="10"/>
  <c r="C237" i="10"/>
  <c r="D237" i="10"/>
  <c r="E237" i="10"/>
  <c r="F237" i="10"/>
  <c r="G237" i="10"/>
  <c r="H237" i="10"/>
  <c r="I237" i="10"/>
  <c r="J237" i="10"/>
  <c r="K237" i="10"/>
  <c r="L237" i="10"/>
  <c r="M237" i="10"/>
  <c r="O237" i="10"/>
  <c r="P237" i="10"/>
  <c r="Q237" i="10"/>
  <c r="A238" i="10"/>
  <c r="B238" i="10"/>
  <c r="C238" i="10"/>
  <c r="D238" i="10"/>
  <c r="E238" i="10"/>
  <c r="F238" i="10"/>
  <c r="G238" i="10"/>
  <c r="H238" i="10"/>
  <c r="I238" i="10"/>
  <c r="J238" i="10"/>
  <c r="K238" i="10"/>
  <c r="L238" i="10"/>
  <c r="M238" i="10"/>
  <c r="A239" i="10"/>
  <c r="B239" i="10"/>
  <c r="C239" i="10"/>
  <c r="D239" i="10"/>
  <c r="E239" i="10"/>
  <c r="F239" i="10"/>
  <c r="G239" i="10"/>
  <c r="H239" i="10"/>
  <c r="I239" i="10"/>
  <c r="J239" i="10"/>
  <c r="K239" i="10"/>
  <c r="L239" i="10"/>
  <c r="M239" i="10"/>
  <c r="O239" i="10"/>
  <c r="P239" i="10"/>
  <c r="Q239" i="10"/>
  <c r="A240" i="10"/>
  <c r="B240" i="10"/>
  <c r="C240" i="10"/>
  <c r="D240" i="10"/>
  <c r="E240" i="10"/>
  <c r="F240" i="10"/>
  <c r="G240" i="10"/>
  <c r="H240" i="10"/>
  <c r="I240" i="10"/>
  <c r="J240" i="10"/>
  <c r="K240" i="10"/>
  <c r="L240" i="10"/>
  <c r="M240" i="10"/>
  <c r="A241" i="10"/>
  <c r="B241" i="10"/>
  <c r="C241" i="10"/>
  <c r="D241" i="10"/>
  <c r="E241" i="10"/>
  <c r="F241" i="10"/>
  <c r="G241" i="10"/>
  <c r="H241" i="10"/>
  <c r="I241" i="10"/>
  <c r="J241" i="10"/>
  <c r="K241" i="10"/>
  <c r="L241" i="10"/>
  <c r="M241" i="10"/>
  <c r="A242" i="10"/>
  <c r="B242" i="10"/>
  <c r="C242" i="10"/>
  <c r="D242" i="10"/>
  <c r="E242" i="10"/>
  <c r="F242" i="10"/>
  <c r="G242" i="10"/>
  <c r="H242" i="10"/>
  <c r="I242" i="10"/>
  <c r="J242" i="10"/>
  <c r="K242" i="10"/>
  <c r="L242" i="10"/>
  <c r="M242" i="10"/>
  <c r="A243" i="10"/>
  <c r="B243" i="10"/>
  <c r="C243" i="10"/>
  <c r="D243" i="10"/>
  <c r="E243" i="10"/>
  <c r="F243" i="10"/>
  <c r="G243" i="10"/>
  <c r="H243" i="10"/>
  <c r="I243" i="10"/>
  <c r="J243" i="10"/>
  <c r="K243" i="10"/>
  <c r="L243" i="10"/>
  <c r="M243" i="10"/>
  <c r="A244" i="10"/>
  <c r="B244" i="10"/>
  <c r="C244" i="10"/>
  <c r="D244" i="10"/>
  <c r="E244" i="10"/>
  <c r="F244" i="10"/>
  <c r="G244" i="10"/>
  <c r="H244" i="10"/>
  <c r="I244" i="10"/>
  <c r="J244" i="10"/>
  <c r="K244" i="10"/>
  <c r="L244" i="10"/>
  <c r="M244" i="10"/>
  <c r="A245" i="10"/>
  <c r="B245" i="10"/>
  <c r="C245" i="10"/>
  <c r="D245" i="10"/>
  <c r="E245" i="10"/>
  <c r="F245" i="10"/>
  <c r="G245" i="10"/>
  <c r="H245" i="10"/>
  <c r="I245" i="10"/>
  <c r="J245" i="10"/>
  <c r="K245" i="10"/>
  <c r="L245" i="10"/>
  <c r="M245" i="10"/>
  <c r="A246" i="10"/>
  <c r="B246" i="10"/>
  <c r="C246" i="10"/>
  <c r="D246" i="10"/>
  <c r="E246" i="10"/>
  <c r="F246" i="10"/>
  <c r="G246" i="10"/>
  <c r="H246" i="10"/>
  <c r="I246" i="10"/>
  <c r="J246" i="10"/>
  <c r="K246" i="10"/>
  <c r="L246" i="10"/>
  <c r="M246" i="10"/>
  <c r="A247" i="10"/>
  <c r="B247" i="10"/>
  <c r="C247" i="10"/>
  <c r="D247" i="10"/>
  <c r="E247" i="10"/>
  <c r="F247" i="10"/>
  <c r="G247" i="10"/>
  <c r="H247" i="10"/>
  <c r="I247" i="10"/>
  <c r="J247" i="10"/>
  <c r="K247" i="10"/>
  <c r="L247" i="10"/>
  <c r="M247" i="10"/>
  <c r="A248" i="10"/>
  <c r="B248" i="10"/>
  <c r="C248" i="10"/>
  <c r="D248" i="10"/>
  <c r="E248" i="10"/>
  <c r="F248" i="10"/>
  <c r="G248" i="10"/>
  <c r="H248" i="10"/>
  <c r="I248" i="10"/>
  <c r="J248" i="10"/>
  <c r="K248" i="10"/>
  <c r="L248" i="10"/>
  <c r="M248" i="10"/>
  <c r="A249" i="10"/>
  <c r="B249" i="10"/>
  <c r="C249" i="10"/>
  <c r="D249" i="10"/>
  <c r="E249" i="10"/>
  <c r="F249" i="10"/>
  <c r="G249" i="10"/>
  <c r="H249" i="10"/>
  <c r="I249" i="10"/>
  <c r="J249" i="10"/>
  <c r="K249" i="10"/>
  <c r="L249" i="10"/>
  <c r="M249" i="10"/>
  <c r="A250" i="10"/>
  <c r="B250" i="10"/>
  <c r="C250" i="10"/>
  <c r="D250" i="10"/>
  <c r="E250" i="10"/>
  <c r="F250" i="10"/>
  <c r="G250" i="10"/>
  <c r="H250" i="10"/>
  <c r="I250" i="10"/>
  <c r="J250" i="10"/>
  <c r="K250" i="10"/>
  <c r="L250" i="10"/>
  <c r="M250" i="10"/>
  <c r="A251" i="10"/>
  <c r="B251" i="10"/>
  <c r="C251" i="10"/>
  <c r="D251" i="10"/>
  <c r="E251" i="10"/>
  <c r="F251" i="10"/>
  <c r="G251" i="10"/>
  <c r="H251" i="10"/>
  <c r="I251" i="10"/>
  <c r="J251" i="10"/>
  <c r="K251" i="10"/>
  <c r="L251" i="10"/>
  <c r="M251" i="10"/>
  <c r="A252" i="10"/>
  <c r="B252" i="10"/>
  <c r="C252" i="10"/>
  <c r="D252" i="10"/>
  <c r="E252" i="10"/>
  <c r="F252" i="10"/>
  <c r="G252" i="10"/>
  <c r="H252" i="10"/>
  <c r="I252" i="10"/>
  <c r="J252" i="10"/>
  <c r="K252" i="10"/>
  <c r="L252" i="10"/>
  <c r="M252" i="10"/>
  <c r="A253" i="10"/>
  <c r="B253" i="10"/>
  <c r="C253" i="10"/>
  <c r="D253" i="10"/>
  <c r="E253" i="10"/>
  <c r="F253" i="10"/>
  <c r="G253" i="10"/>
  <c r="H253" i="10"/>
  <c r="I253" i="10"/>
  <c r="J253" i="10"/>
  <c r="K253" i="10"/>
  <c r="L253" i="10"/>
  <c r="M253" i="10"/>
  <c r="A254" i="10"/>
  <c r="B254" i="10"/>
  <c r="C254" i="10"/>
  <c r="D254" i="10"/>
  <c r="E254" i="10"/>
  <c r="F254" i="10"/>
  <c r="G254" i="10"/>
  <c r="H254" i="10"/>
  <c r="I254" i="10"/>
  <c r="J254" i="10"/>
  <c r="K254" i="10"/>
  <c r="L254" i="10"/>
  <c r="M254" i="10"/>
  <c r="A255" i="10"/>
  <c r="B255" i="10"/>
  <c r="C255" i="10"/>
  <c r="D255" i="10"/>
  <c r="E255" i="10"/>
  <c r="F255" i="10"/>
  <c r="G255" i="10"/>
  <c r="H255" i="10"/>
  <c r="I255" i="10"/>
  <c r="J255" i="10"/>
  <c r="K255" i="10"/>
  <c r="L255" i="10"/>
  <c r="M255" i="10"/>
  <c r="A256" i="10"/>
  <c r="B256" i="10"/>
  <c r="C256" i="10"/>
  <c r="D256" i="10"/>
  <c r="E256" i="10"/>
  <c r="F256" i="10"/>
  <c r="G256" i="10"/>
  <c r="H256" i="10"/>
  <c r="I256" i="10"/>
  <c r="J256" i="10"/>
  <c r="K256" i="10"/>
  <c r="L256" i="10"/>
  <c r="M256" i="10"/>
  <c r="A257" i="10"/>
  <c r="B257" i="10"/>
  <c r="C257" i="10"/>
  <c r="D257" i="10"/>
  <c r="E257" i="10"/>
  <c r="F257" i="10"/>
  <c r="G257" i="10"/>
  <c r="H257" i="10"/>
  <c r="I257" i="10"/>
  <c r="J257" i="10"/>
  <c r="K257" i="10"/>
  <c r="L257" i="10"/>
  <c r="M257" i="10"/>
  <c r="A258" i="10"/>
  <c r="B258" i="10"/>
  <c r="C258" i="10"/>
  <c r="D258" i="10"/>
  <c r="E258" i="10"/>
  <c r="F258" i="10"/>
  <c r="G258" i="10"/>
  <c r="H258" i="10"/>
  <c r="I258" i="10"/>
  <c r="J258" i="10"/>
  <c r="K258" i="10"/>
  <c r="L258" i="10"/>
  <c r="M258" i="10"/>
  <c r="A259" i="10"/>
  <c r="B259" i="10"/>
  <c r="C259" i="10"/>
  <c r="D259" i="10"/>
  <c r="E259" i="10"/>
  <c r="F259" i="10"/>
  <c r="G259" i="10"/>
  <c r="H259" i="10"/>
  <c r="I259" i="10"/>
  <c r="J259" i="10"/>
  <c r="K259" i="10"/>
  <c r="L259" i="10"/>
  <c r="M259" i="10"/>
  <c r="A260" i="10"/>
  <c r="B260" i="10"/>
  <c r="C260" i="10"/>
  <c r="D260" i="10"/>
  <c r="E260" i="10"/>
  <c r="F260" i="10"/>
  <c r="G260" i="10"/>
  <c r="H260" i="10"/>
  <c r="I260" i="10"/>
  <c r="J260" i="10"/>
  <c r="K260" i="10"/>
  <c r="L260" i="10"/>
  <c r="M260" i="10"/>
  <c r="A261" i="10"/>
  <c r="B261" i="10"/>
  <c r="C261" i="10"/>
  <c r="D261" i="10"/>
  <c r="E261" i="10"/>
  <c r="F261" i="10"/>
  <c r="G261" i="10"/>
  <c r="H261" i="10"/>
  <c r="I261" i="10"/>
  <c r="J261" i="10"/>
  <c r="K261" i="10"/>
  <c r="L261" i="10"/>
  <c r="M261" i="10"/>
  <c r="A262" i="10"/>
  <c r="B262" i="10"/>
  <c r="C262" i="10"/>
  <c r="D262" i="10"/>
  <c r="E262" i="10"/>
  <c r="F262" i="10"/>
  <c r="G262" i="10"/>
  <c r="H262" i="10"/>
  <c r="I262" i="10"/>
  <c r="J262" i="10"/>
  <c r="K262" i="10"/>
  <c r="L262" i="10"/>
  <c r="M262" i="10"/>
  <c r="A263" i="10"/>
  <c r="B263" i="10"/>
  <c r="C263" i="10"/>
  <c r="D263" i="10"/>
  <c r="E263" i="10"/>
  <c r="F263" i="10"/>
  <c r="G263" i="10"/>
  <c r="H263" i="10"/>
  <c r="I263" i="10"/>
  <c r="J263" i="10"/>
  <c r="K263" i="10"/>
  <c r="L263" i="10"/>
  <c r="M263" i="10"/>
  <c r="A264" i="10"/>
  <c r="B264" i="10"/>
  <c r="C264" i="10"/>
  <c r="D264" i="10"/>
  <c r="E264" i="10"/>
  <c r="F264" i="10"/>
  <c r="G264" i="10"/>
  <c r="H264" i="10"/>
  <c r="I264" i="10"/>
  <c r="J264" i="10"/>
  <c r="K264" i="10"/>
  <c r="L264" i="10"/>
  <c r="M264" i="10"/>
  <c r="A265" i="10"/>
  <c r="B265" i="10"/>
  <c r="C265" i="10"/>
  <c r="D265" i="10"/>
  <c r="E265" i="10"/>
  <c r="F265" i="10"/>
  <c r="G265" i="10"/>
  <c r="H265" i="10"/>
  <c r="I265" i="10"/>
  <c r="J265" i="10"/>
  <c r="K265" i="10"/>
  <c r="L265" i="10"/>
  <c r="M265" i="10"/>
  <c r="A266" i="10"/>
  <c r="B266" i="10"/>
  <c r="C266" i="10"/>
  <c r="D266" i="10"/>
  <c r="E266" i="10"/>
  <c r="F266" i="10"/>
  <c r="G266" i="10"/>
  <c r="H266" i="10"/>
  <c r="I266" i="10"/>
  <c r="J266" i="10"/>
  <c r="K266" i="10"/>
  <c r="L266" i="10"/>
  <c r="M266" i="10"/>
  <c r="A267" i="10"/>
  <c r="B267" i="10"/>
  <c r="C267" i="10"/>
  <c r="D267" i="10"/>
  <c r="E267" i="10"/>
  <c r="F267" i="10"/>
  <c r="G267" i="10"/>
  <c r="H267" i="10"/>
  <c r="I267" i="10"/>
  <c r="J267" i="10"/>
  <c r="K267" i="10"/>
  <c r="L267" i="10"/>
  <c r="M267" i="10"/>
  <c r="A268" i="10"/>
  <c r="B268" i="10"/>
  <c r="C268" i="10"/>
  <c r="D268" i="10"/>
  <c r="E268" i="10"/>
  <c r="F268" i="10"/>
  <c r="G268" i="10"/>
  <c r="H268" i="10"/>
  <c r="I268" i="10"/>
  <c r="J268" i="10"/>
  <c r="K268" i="10"/>
  <c r="L268" i="10"/>
  <c r="M268" i="10"/>
  <c r="A269" i="10"/>
  <c r="B269" i="10"/>
  <c r="C269" i="10"/>
  <c r="D269" i="10"/>
  <c r="E269" i="10"/>
  <c r="F269" i="10"/>
  <c r="G269" i="10"/>
  <c r="H269" i="10"/>
  <c r="I269" i="10"/>
  <c r="J269" i="10"/>
  <c r="K269" i="10"/>
  <c r="L269" i="10"/>
  <c r="M269" i="10"/>
  <c r="A270" i="10"/>
  <c r="B270" i="10"/>
  <c r="C270" i="10"/>
  <c r="D270" i="10"/>
  <c r="E270" i="10"/>
  <c r="F270" i="10"/>
  <c r="G270" i="10"/>
  <c r="H270" i="10"/>
  <c r="I270" i="10"/>
  <c r="J270" i="10"/>
  <c r="K270" i="10"/>
  <c r="L270" i="10"/>
  <c r="M270" i="10"/>
  <c r="A271" i="10"/>
  <c r="B271" i="10"/>
  <c r="C271" i="10"/>
  <c r="D271" i="10"/>
  <c r="E271" i="10"/>
  <c r="F271" i="10"/>
  <c r="G271" i="10"/>
  <c r="H271" i="10"/>
  <c r="I271" i="10"/>
  <c r="J271" i="10"/>
  <c r="K271" i="10"/>
  <c r="L271" i="10"/>
  <c r="M271" i="10"/>
  <c r="A272" i="10"/>
  <c r="B272" i="10"/>
  <c r="C272" i="10"/>
  <c r="D272" i="10"/>
  <c r="E272" i="10"/>
  <c r="F272" i="10"/>
  <c r="G272" i="10"/>
  <c r="H272" i="10"/>
  <c r="I272" i="10"/>
  <c r="J272" i="10"/>
  <c r="K272" i="10"/>
  <c r="L272" i="10"/>
  <c r="M272" i="10"/>
  <c r="A273" i="10"/>
  <c r="B273" i="10"/>
  <c r="C273" i="10"/>
  <c r="D273" i="10"/>
  <c r="E273" i="10"/>
  <c r="F273" i="10"/>
  <c r="G273" i="10"/>
  <c r="H273" i="10"/>
  <c r="I273" i="10"/>
  <c r="J273" i="10"/>
  <c r="K273" i="10"/>
  <c r="L273" i="10"/>
  <c r="M273" i="10"/>
  <c r="A274" i="10"/>
  <c r="B274" i="10"/>
  <c r="C274" i="10"/>
  <c r="D274" i="10"/>
  <c r="E274" i="10"/>
  <c r="F274" i="10"/>
  <c r="G274" i="10"/>
  <c r="H274" i="10"/>
  <c r="I274" i="10"/>
  <c r="J274" i="10"/>
  <c r="K274" i="10"/>
  <c r="L274" i="10"/>
  <c r="M274" i="10"/>
  <c r="A275" i="10"/>
  <c r="B275" i="10"/>
  <c r="C275" i="10"/>
  <c r="D275" i="10"/>
  <c r="E275" i="10"/>
  <c r="F275" i="10"/>
  <c r="G275" i="10"/>
  <c r="H275" i="10"/>
  <c r="I275" i="10"/>
  <c r="J275" i="10"/>
  <c r="K275" i="10"/>
  <c r="L275" i="10"/>
  <c r="M275" i="10"/>
  <c r="A276" i="10"/>
  <c r="B276" i="10"/>
  <c r="C276" i="10"/>
  <c r="D276" i="10"/>
  <c r="E276" i="10"/>
  <c r="F276" i="10"/>
  <c r="G276" i="10"/>
  <c r="H276" i="10"/>
  <c r="I276" i="10"/>
  <c r="J276" i="10"/>
  <c r="K276" i="10"/>
  <c r="L276" i="10"/>
  <c r="M276" i="10"/>
  <c r="A277" i="10"/>
  <c r="B277" i="10"/>
  <c r="C277" i="10"/>
  <c r="D277" i="10"/>
  <c r="E277" i="10"/>
  <c r="F277" i="10"/>
  <c r="G277" i="10"/>
  <c r="H277" i="10"/>
  <c r="I277" i="10"/>
  <c r="J277" i="10"/>
  <c r="K277" i="10"/>
  <c r="L277" i="10"/>
  <c r="M277" i="10"/>
  <c r="A278" i="10"/>
  <c r="B278" i="10"/>
  <c r="C278" i="10"/>
  <c r="D278" i="10"/>
  <c r="E278" i="10"/>
  <c r="F278" i="10"/>
  <c r="G278" i="10"/>
  <c r="H278" i="10"/>
  <c r="I278" i="10"/>
  <c r="J278" i="10"/>
  <c r="K278" i="10"/>
  <c r="L278" i="10"/>
  <c r="M278" i="10"/>
  <c r="A279" i="10"/>
  <c r="B279" i="10"/>
  <c r="C279" i="10"/>
  <c r="D279" i="10"/>
  <c r="E279" i="10"/>
  <c r="F279" i="10"/>
  <c r="G279" i="10"/>
  <c r="H279" i="10"/>
  <c r="I279" i="10"/>
  <c r="J279" i="10"/>
  <c r="K279" i="10"/>
  <c r="L279" i="10"/>
  <c r="M279" i="10"/>
  <c r="A280" i="10"/>
  <c r="B280" i="10"/>
  <c r="C280" i="10"/>
  <c r="D280" i="10"/>
  <c r="E280" i="10"/>
  <c r="F280" i="10"/>
  <c r="G280" i="10"/>
  <c r="H280" i="10"/>
  <c r="I280" i="10"/>
  <c r="J280" i="10"/>
  <c r="K280" i="10"/>
  <c r="L280" i="10"/>
  <c r="M280" i="10"/>
  <c r="A281" i="10"/>
  <c r="B281" i="10"/>
  <c r="C281" i="10"/>
  <c r="D281" i="10"/>
  <c r="E281" i="10"/>
  <c r="F281" i="10"/>
  <c r="G281" i="10"/>
  <c r="H281" i="10"/>
  <c r="I281" i="10"/>
  <c r="J281" i="10"/>
  <c r="K281" i="10"/>
  <c r="L281" i="10"/>
  <c r="M281" i="10"/>
  <c r="A282" i="10"/>
  <c r="B282" i="10"/>
  <c r="C282" i="10"/>
  <c r="D282" i="10"/>
  <c r="E282" i="10"/>
  <c r="F282" i="10"/>
  <c r="G282" i="10"/>
  <c r="H282" i="10"/>
  <c r="I282" i="10"/>
  <c r="J282" i="10"/>
  <c r="K282" i="10"/>
  <c r="L282" i="10"/>
  <c r="M282" i="10"/>
  <c r="A283" i="10"/>
  <c r="B283" i="10"/>
  <c r="C283" i="10"/>
  <c r="D283" i="10"/>
  <c r="E283" i="10"/>
  <c r="F283" i="10"/>
  <c r="G283" i="10"/>
  <c r="H283" i="10"/>
  <c r="I283" i="10"/>
  <c r="J283" i="10"/>
  <c r="K283" i="10"/>
  <c r="L283" i="10"/>
  <c r="M283" i="10"/>
  <c r="A284" i="10"/>
  <c r="B284" i="10"/>
  <c r="C284" i="10"/>
  <c r="D284" i="10"/>
  <c r="E284" i="10"/>
  <c r="F284" i="10"/>
  <c r="G284" i="10"/>
  <c r="H284" i="10"/>
  <c r="I284" i="10"/>
  <c r="J284" i="10"/>
  <c r="K284" i="10"/>
  <c r="L284" i="10"/>
  <c r="M284" i="10"/>
  <c r="A285" i="10"/>
  <c r="B285" i="10"/>
  <c r="C285" i="10"/>
  <c r="D285" i="10"/>
  <c r="E285" i="10"/>
  <c r="F285" i="10"/>
  <c r="G285" i="10"/>
  <c r="H285" i="10"/>
  <c r="I285" i="10"/>
  <c r="J285" i="10"/>
  <c r="K285" i="10"/>
  <c r="L285" i="10"/>
  <c r="M285" i="10"/>
  <c r="A286" i="10"/>
  <c r="B286" i="10"/>
  <c r="C286" i="10"/>
  <c r="D286" i="10"/>
  <c r="E286" i="10"/>
  <c r="F286" i="10"/>
  <c r="G286" i="10"/>
  <c r="H286" i="10"/>
  <c r="I286" i="10"/>
  <c r="J286" i="10"/>
  <c r="K286" i="10"/>
  <c r="L286" i="10"/>
  <c r="M286" i="10"/>
  <c r="O286" i="10"/>
  <c r="P286" i="10"/>
  <c r="Q286" i="10"/>
  <c r="A287" i="10"/>
  <c r="B287" i="10"/>
  <c r="C287" i="10"/>
  <c r="D287" i="10"/>
  <c r="E287" i="10"/>
  <c r="F287" i="10"/>
  <c r="G287" i="10"/>
  <c r="H287" i="10"/>
  <c r="I287" i="10"/>
  <c r="J287" i="10"/>
  <c r="K287" i="10"/>
  <c r="L287" i="10"/>
  <c r="M287" i="10"/>
  <c r="A288" i="10"/>
  <c r="B288" i="10"/>
  <c r="C288" i="10"/>
  <c r="D288" i="10"/>
  <c r="E288" i="10"/>
  <c r="F288" i="10"/>
  <c r="G288" i="10"/>
  <c r="H288" i="10"/>
  <c r="I288" i="10"/>
  <c r="J288" i="10"/>
  <c r="K288" i="10"/>
  <c r="L288" i="10"/>
  <c r="M288" i="10"/>
  <c r="A289" i="10"/>
  <c r="B289" i="10"/>
  <c r="C289" i="10"/>
  <c r="D289" i="10"/>
  <c r="E289" i="10"/>
  <c r="F289" i="10"/>
  <c r="G289" i="10"/>
  <c r="H289" i="10"/>
  <c r="I289" i="10"/>
  <c r="J289" i="10"/>
  <c r="K289" i="10"/>
  <c r="L289" i="10"/>
  <c r="M289" i="10"/>
  <c r="A290" i="10"/>
  <c r="B290" i="10"/>
  <c r="C290" i="10"/>
  <c r="D290" i="10"/>
  <c r="E290" i="10"/>
  <c r="F290" i="10"/>
  <c r="G290" i="10"/>
  <c r="H290" i="10"/>
  <c r="I290" i="10"/>
  <c r="J290" i="10"/>
  <c r="K290" i="10"/>
  <c r="L290" i="10"/>
  <c r="M290" i="10"/>
  <c r="A291" i="10"/>
  <c r="B291" i="10"/>
  <c r="C291" i="10"/>
  <c r="D291" i="10"/>
  <c r="E291" i="10"/>
  <c r="F291" i="10"/>
  <c r="G291" i="10"/>
  <c r="H291" i="10"/>
  <c r="I291" i="10"/>
  <c r="J291" i="10"/>
  <c r="K291" i="10"/>
  <c r="L291" i="10"/>
  <c r="M291" i="10"/>
  <c r="O291" i="10"/>
  <c r="P291" i="10"/>
  <c r="Q291" i="10"/>
  <c r="A292" i="10"/>
  <c r="B292" i="10"/>
  <c r="C292" i="10"/>
  <c r="D292" i="10"/>
  <c r="E292" i="10"/>
  <c r="F292" i="10"/>
  <c r="G292" i="10"/>
  <c r="H292" i="10"/>
  <c r="I292" i="10"/>
  <c r="J292" i="10"/>
  <c r="K292" i="10"/>
  <c r="L292" i="10"/>
  <c r="M292" i="10"/>
  <c r="A293" i="10"/>
  <c r="B293" i="10"/>
  <c r="C293" i="10"/>
  <c r="D293" i="10"/>
  <c r="E293" i="10"/>
  <c r="F293" i="10"/>
  <c r="G293" i="10"/>
  <c r="H293" i="10"/>
  <c r="I293" i="10"/>
  <c r="J293" i="10"/>
  <c r="K293" i="10"/>
  <c r="L293" i="10"/>
  <c r="M293" i="10"/>
  <c r="A294" i="10"/>
  <c r="B294" i="10"/>
  <c r="C294" i="10"/>
  <c r="D294" i="10"/>
  <c r="E294" i="10"/>
  <c r="F294" i="10"/>
  <c r="G294" i="10"/>
  <c r="H294" i="10"/>
  <c r="I294" i="10"/>
  <c r="J294" i="10"/>
  <c r="K294" i="10"/>
  <c r="L294" i="10"/>
  <c r="M294" i="10"/>
  <c r="A295" i="10"/>
  <c r="B295" i="10"/>
  <c r="C295" i="10"/>
  <c r="D295" i="10"/>
  <c r="E295" i="10"/>
  <c r="F295" i="10"/>
  <c r="G295" i="10"/>
  <c r="H295" i="10"/>
  <c r="I295" i="10"/>
  <c r="J295" i="10"/>
  <c r="K295" i="10"/>
  <c r="L295" i="10"/>
  <c r="M295" i="10"/>
  <c r="A296" i="10"/>
  <c r="B296" i="10"/>
  <c r="C296" i="10"/>
  <c r="D296" i="10"/>
  <c r="E296" i="10"/>
  <c r="F296" i="10"/>
  <c r="G296" i="10"/>
  <c r="H296" i="10"/>
  <c r="I296" i="10"/>
  <c r="J296" i="10"/>
  <c r="K296" i="10"/>
  <c r="L296" i="10"/>
  <c r="M296" i="10"/>
  <c r="A297" i="10"/>
  <c r="B297" i="10"/>
  <c r="C297" i="10"/>
  <c r="D297" i="10"/>
  <c r="E297" i="10"/>
  <c r="F297" i="10"/>
  <c r="G297" i="10"/>
  <c r="H297" i="10"/>
  <c r="I297" i="10"/>
  <c r="J297" i="10"/>
  <c r="K297" i="10"/>
  <c r="L297" i="10"/>
  <c r="M297" i="10"/>
  <c r="A298" i="10"/>
  <c r="B298" i="10"/>
  <c r="C298" i="10"/>
  <c r="D298" i="10"/>
  <c r="E298" i="10"/>
  <c r="F298" i="10"/>
  <c r="G298" i="10"/>
  <c r="H298" i="10"/>
  <c r="I298" i="10"/>
  <c r="J298" i="10"/>
  <c r="K298" i="10"/>
  <c r="L298" i="10"/>
  <c r="M298" i="10"/>
  <c r="A299" i="10"/>
  <c r="B299" i="10"/>
  <c r="C299" i="10"/>
  <c r="D299" i="10"/>
  <c r="E299" i="10"/>
  <c r="F299" i="10"/>
  <c r="G299" i="10"/>
  <c r="H299" i="10"/>
  <c r="I299" i="10"/>
  <c r="J299" i="10"/>
  <c r="K299" i="10"/>
  <c r="L299" i="10"/>
  <c r="M299" i="10"/>
  <c r="A300" i="10"/>
  <c r="B300" i="10"/>
  <c r="C300" i="10"/>
  <c r="D300" i="10"/>
  <c r="E300" i="10"/>
  <c r="F300" i="10"/>
  <c r="G300" i="10"/>
  <c r="H300" i="10"/>
  <c r="I300" i="10"/>
  <c r="J300" i="10"/>
  <c r="K300" i="10"/>
  <c r="L300" i="10"/>
  <c r="M300" i="10"/>
  <c r="A301" i="10"/>
  <c r="B301" i="10"/>
  <c r="C301" i="10"/>
  <c r="D301" i="10"/>
  <c r="E301" i="10"/>
  <c r="F301" i="10"/>
  <c r="G301" i="10"/>
  <c r="H301" i="10"/>
  <c r="I301" i="10"/>
  <c r="J301" i="10"/>
  <c r="K301" i="10"/>
  <c r="L301" i="10"/>
  <c r="M301" i="10"/>
  <c r="A302" i="10"/>
  <c r="B302" i="10"/>
  <c r="C302" i="10"/>
  <c r="D302" i="10"/>
  <c r="E302" i="10"/>
  <c r="F302" i="10"/>
  <c r="G302" i="10"/>
  <c r="H302" i="10"/>
  <c r="I302" i="10"/>
  <c r="J302" i="10"/>
  <c r="K302" i="10"/>
  <c r="L302" i="10"/>
  <c r="M302" i="10"/>
  <c r="A303" i="10"/>
  <c r="B303" i="10"/>
  <c r="C303" i="10"/>
  <c r="D303" i="10"/>
  <c r="E303" i="10"/>
  <c r="F303" i="10"/>
  <c r="G303" i="10"/>
  <c r="H303" i="10"/>
  <c r="I303" i="10"/>
  <c r="J303" i="10"/>
  <c r="K303" i="10"/>
  <c r="L303" i="10"/>
  <c r="M303" i="10"/>
  <c r="A304" i="10"/>
  <c r="B304" i="10"/>
  <c r="C304" i="10"/>
  <c r="D304" i="10"/>
  <c r="E304" i="10"/>
  <c r="F304" i="10"/>
  <c r="G304" i="10"/>
  <c r="H304" i="10"/>
  <c r="I304" i="10"/>
  <c r="J304" i="10"/>
  <c r="K304" i="10"/>
  <c r="L304" i="10"/>
  <c r="M304" i="10"/>
  <c r="A305" i="10"/>
  <c r="B305" i="10"/>
  <c r="C305" i="10"/>
  <c r="D305" i="10"/>
  <c r="E305" i="10"/>
  <c r="F305" i="10"/>
  <c r="G305" i="10"/>
  <c r="H305" i="10"/>
  <c r="I305" i="10"/>
  <c r="J305" i="10"/>
  <c r="K305" i="10"/>
  <c r="L305" i="10"/>
  <c r="M305" i="10"/>
  <c r="A306" i="10"/>
  <c r="B306" i="10"/>
  <c r="C306" i="10"/>
  <c r="D306" i="10"/>
  <c r="E306" i="10"/>
  <c r="F306" i="10"/>
  <c r="G306" i="10"/>
  <c r="H306" i="10"/>
  <c r="I306" i="10"/>
  <c r="J306" i="10"/>
  <c r="K306" i="10"/>
  <c r="L306" i="10"/>
  <c r="M306" i="10"/>
  <c r="A307" i="10"/>
  <c r="B307" i="10"/>
  <c r="C307" i="10"/>
  <c r="D307" i="10"/>
  <c r="E307" i="10"/>
  <c r="F307" i="10"/>
  <c r="G307" i="10"/>
  <c r="H307" i="10"/>
  <c r="I307" i="10"/>
  <c r="J307" i="10"/>
  <c r="K307" i="10"/>
  <c r="L307" i="10"/>
  <c r="M307" i="10"/>
  <c r="A308" i="10"/>
  <c r="B308" i="10"/>
  <c r="C308" i="10"/>
  <c r="D308" i="10"/>
  <c r="E308" i="10"/>
  <c r="F308" i="10"/>
  <c r="G308" i="10"/>
  <c r="H308" i="10"/>
  <c r="I308" i="10"/>
  <c r="J308" i="10"/>
  <c r="K308" i="10"/>
  <c r="L308" i="10"/>
  <c r="M308" i="10"/>
  <c r="A309" i="10"/>
  <c r="B309" i="10"/>
  <c r="C309" i="10"/>
  <c r="D309" i="10"/>
  <c r="E309" i="10"/>
  <c r="F309" i="10"/>
  <c r="G309" i="10"/>
  <c r="H309" i="10"/>
  <c r="I309" i="10"/>
  <c r="J309" i="10"/>
  <c r="K309" i="10"/>
  <c r="L309" i="10"/>
  <c r="M309" i="10"/>
  <c r="A310" i="10"/>
  <c r="B310" i="10"/>
  <c r="C310" i="10"/>
  <c r="D310" i="10"/>
  <c r="E310" i="10"/>
  <c r="F310" i="10"/>
  <c r="G310" i="10"/>
  <c r="H310" i="10"/>
  <c r="I310" i="10"/>
  <c r="J310" i="10"/>
  <c r="K310" i="10"/>
  <c r="L310" i="10"/>
  <c r="M310" i="10"/>
  <c r="A311" i="10"/>
  <c r="B311" i="10"/>
  <c r="C311" i="10"/>
  <c r="D311" i="10"/>
  <c r="E311" i="10"/>
  <c r="F311" i="10"/>
  <c r="G311" i="10"/>
  <c r="H311" i="10"/>
  <c r="I311" i="10"/>
  <c r="J311" i="10"/>
  <c r="K311" i="10"/>
  <c r="L311" i="10"/>
  <c r="M311" i="10"/>
  <c r="A312" i="10"/>
  <c r="B312" i="10"/>
  <c r="C312" i="10"/>
  <c r="D312" i="10"/>
  <c r="E312" i="10"/>
  <c r="F312" i="10"/>
  <c r="G312" i="10"/>
  <c r="H312" i="10"/>
  <c r="I312" i="10"/>
  <c r="J312" i="10"/>
  <c r="K312" i="10"/>
  <c r="L312" i="10"/>
  <c r="M312" i="10"/>
  <c r="A313" i="10"/>
  <c r="B313" i="10"/>
  <c r="C313" i="10"/>
  <c r="D313" i="10"/>
  <c r="E313" i="10"/>
  <c r="F313" i="10"/>
  <c r="G313" i="10"/>
  <c r="H313" i="10"/>
  <c r="I313" i="10"/>
  <c r="J313" i="10"/>
  <c r="K313" i="10"/>
  <c r="L313" i="10"/>
  <c r="M313" i="10"/>
  <c r="A314" i="10"/>
  <c r="B314" i="10"/>
  <c r="C314" i="10"/>
  <c r="D314" i="10"/>
  <c r="E314" i="10"/>
  <c r="F314" i="10"/>
  <c r="G314" i="10"/>
  <c r="H314" i="10"/>
  <c r="I314" i="10"/>
  <c r="J314" i="10"/>
  <c r="K314" i="10"/>
  <c r="L314" i="10"/>
  <c r="M314" i="10"/>
  <c r="A315" i="10"/>
  <c r="B315" i="10"/>
  <c r="C315" i="10"/>
  <c r="D315" i="10"/>
  <c r="E315" i="10"/>
  <c r="F315" i="10"/>
  <c r="G315" i="10"/>
  <c r="H315" i="10"/>
  <c r="I315" i="10"/>
  <c r="J315" i="10"/>
  <c r="K315" i="10"/>
  <c r="L315" i="10"/>
  <c r="M315" i="10"/>
  <c r="A316" i="10"/>
  <c r="B316" i="10"/>
  <c r="C316" i="10"/>
  <c r="D316" i="10"/>
  <c r="E316" i="10"/>
  <c r="F316" i="10"/>
  <c r="G316" i="10"/>
  <c r="H316" i="10"/>
  <c r="I316" i="10"/>
  <c r="J316" i="10"/>
  <c r="K316" i="10"/>
  <c r="L316" i="10"/>
  <c r="M316" i="10"/>
  <c r="A317" i="10"/>
  <c r="B317" i="10"/>
  <c r="C317" i="10"/>
  <c r="D317" i="10"/>
  <c r="E317" i="10"/>
  <c r="F317" i="10"/>
  <c r="G317" i="10"/>
  <c r="H317" i="10"/>
  <c r="I317" i="10"/>
  <c r="J317" i="10"/>
  <c r="K317" i="10"/>
  <c r="L317" i="10"/>
  <c r="M317" i="10"/>
  <c r="A318" i="10"/>
  <c r="B318" i="10"/>
  <c r="C318" i="10"/>
  <c r="D318" i="10"/>
  <c r="E318" i="10"/>
  <c r="F318" i="10"/>
  <c r="G318" i="10"/>
  <c r="H318" i="10"/>
  <c r="I318" i="10"/>
  <c r="J318" i="10"/>
  <c r="K318" i="10"/>
  <c r="L318" i="10"/>
  <c r="M318" i="10"/>
  <c r="A319" i="10"/>
  <c r="B319" i="10"/>
  <c r="C319" i="10"/>
  <c r="D319" i="10"/>
  <c r="E319" i="10"/>
  <c r="F319" i="10"/>
  <c r="G319" i="10"/>
  <c r="H319" i="10"/>
  <c r="I319" i="10"/>
  <c r="J319" i="10"/>
  <c r="K319" i="10"/>
  <c r="L319" i="10"/>
  <c r="M319" i="10"/>
  <c r="A320" i="10"/>
  <c r="B320" i="10"/>
  <c r="C320" i="10"/>
  <c r="D320" i="10"/>
  <c r="E320" i="10"/>
  <c r="F320" i="10"/>
  <c r="G320" i="10"/>
  <c r="H320" i="10"/>
  <c r="I320" i="10"/>
  <c r="J320" i="10"/>
  <c r="K320" i="10"/>
  <c r="L320" i="10"/>
  <c r="M320" i="10"/>
  <c r="A321" i="10"/>
  <c r="B321" i="10"/>
  <c r="C321" i="10"/>
  <c r="D321" i="10"/>
  <c r="E321" i="10"/>
  <c r="F321" i="10"/>
  <c r="G321" i="10"/>
  <c r="H321" i="10"/>
  <c r="I321" i="10"/>
  <c r="J321" i="10"/>
  <c r="K321" i="10"/>
  <c r="L321" i="10"/>
  <c r="M321" i="10"/>
  <c r="A322" i="10"/>
  <c r="B322" i="10"/>
  <c r="C322" i="10"/>
  <c r="D322" i="10"/>
  <c r="E322" i="10"/>
  <c r="F322" i="10"/>
  <c r="G322" i="10"/>
  <c r="H322" i="10"/>
  <c r="I322" i="10"/>
  <c r="J322" i="10"/>
  <c r="K322" i="10"/>
  <c r="L322" i="10"/>
  <c r="M322" i="10"/>
  <c r="A323" i="10"/>
  <c r="B323" i="10"/>
  <c r="C323" i="10"/>
  <c r="D323" i="10"/>
  <c r="E323" i="10"/>
  <c r="F323" i="10"/>
  <c r="G323" i="10"/>
  <c r="H323" i="10"/>
  <c r="I323" i="10"/>
  <c r="J323" i="10"/>
  <c r="K323" i="10"/>
  <c r="L323" i="10"/>
  <c r="M323" i="10"/>
  <c r="A324" i="10"/>
  <c r="B324" i="10"/>
  <c r="C324" i="10"/>
  <c r="D324" i="10"/>
  <c r="E324" i="10"/>
  <c r="F324" i="10"/>
  <c r="G324" i="10"/>
  <c r="H324" i="10"/>
  <c r="I324" i="10"/>
  <c r="J324" i="10"/>
  <c r="K324" i="10"/>
  <c r="L324" i="10"/>
  <c r="M324" i="10"/>
  <c r="A325" i="10"/>
  <c r="B325" i="10"/>
  <c r="C325" i="10"/>
  <c r="D325" i="10"/>
  <c r="E325" i="10"/>
  <c r="F325" i="10"/>
  <c r="G325" i="10"/>
  <c r="H325" i="10"/>
  <c r="I325" i="10"/>
  <c r="J325" i="10"/>
  <c r="K325" i="10"/>
  <c r="L325" i="10"/>
  <c r="M325" i="10"/>
  <c r="A326" i="10"/>
  <c r="B326" i="10"/>
  <c r="C326" i="10"/>
  <c r="D326" i="10"/>
  <c r="E326" i="10"/>
  <c r="F326" i="10"/>
  <c r="G326" i="10"/>
  <c r="H326" i="10"/>
  <c r="I326" i="10"/>
  <c r="J326" i="10"/>
  <c r="K326" i="10"/>
  <c r="L326" i="10"/>
  <c r="M326" i="10"/>
  <c r="A327" i="10"/>
  <c r="B327" i="10"/>
  <c r="C327" i="10"/>
  <c r="D327" i="10"/>
  <c r="E327" i="10"/>
  <c r="F327" i="10"/>
  <c r="G327" i="10"/>
  <c r="H327" i="10"/>
  <c r="I327" i="10"/>
  <c r="J327" i="10"/>
  <c r="K327" i="10"/>
  <c r="L327" i="10"/>
  <c r="M327" i="10"/>
  <c r="A328" i="10"/>
  <c r="B328" i="10"/>
  <c r="C328" i="10"/>
  <c r="D328" i="10"/>
  <c r="E328" i="10"/>
  <c r="F328" i="10"/>
  <c r="G328" i="10"/>
  <c r="H328" i="10"/>
  <c r="I328" i="10"/>
  <c r="J328" i="10"/>
  <c r="K328" i="10"/>
  <c r="L328" i="10"/>
  <c r="M328" i="10"/>
  <c r="A329" i="10"/>
  <c r="B329" i="10"/>
  <c r="C329" i="10"/>
  <c r="D329" i="10"/>
  <c r="E329" i="10"/>
  <c r="F329" i="10"/>
  <c r="G329" i="10"/>
  <c r="H329" i="10"/>
  <c r="I329" i="10"/>
  <c r="J329" i="10"/>
  <c r="K329" i="10"/>
  <c r="L329" i="10"/>
  <c r="M329" i="10"/>
  <c r="A330" i="10"/>
  <c r="B330" i="10"/>
  <c r="C330" i="10"/>
  <c r="D330" i="10"/>
  <c r="E330" i="10"/>
  <c r="F330" i="10"/>
  <c r="G330" i="10"/>
  <c r="H330" i="10"/>
  <c r="I330" i="10"/>
  <c r="J330" i="10"/>
  <c r="K330" i="10"/>
  <c r="L330" i="10"/>
  <c r="M330" i="10"/>
  <c r="A331" i="10"/>
  <c r="B331" i="10"/>
  <c r="C331" i="10"/>
  <c r="D331" i="10"/>
  <c r="E331" i="10"/>
  <c r="F331" i="10"/>
  <c r="G331" i="10"/>
  <c r="H331" i="10"/>
  <c r="I331" i="10"/>
  <c r="J331" i="10"/>
  <c r="K331" i="10"/>
  <c r="L331" i="10"/>
  <c r="M331" i="10"/>
  <c r="A332" i="10"/>
  <c r="B332" i="10"/>
  <c r="C332" i="10"/>
  <c r="D332" i="10"/>
  <c r="E332" i="10"/>
  <c r="F332" i="10"/>
  <c r="G332" i="10"/>
  <c r="H332" i="10"/>
  <c r="I332" i="10"/>
  <c r="J332" i="10"/>
  <c r="K332" i="10"/>
  <c r="L332" i="10"/>
  <c r="M332" i="10"/>
  <c r="A333" i="10"/>
  <c r="B333" i="10"/>
  <c r="C333" i="10"/>
  <c r="D333" i="10"/>
  <c r="E333" i="10"/>
  <c r="F333" i="10"/>
  <c r="G333" i="10"/>
  <c r="H333" i="10"/>
  <c r="I333" i="10"/>
  <c r="J333" i="10"/>
  <c r="K333" i="10"/>
  <c r="L333" i="10"/>
  <c r="M333" i="10"/>
  <c r="A334" i="10"/>
  <c r="B334" i="10"/>
  <c r="C334" i="10"/>
  <c r="D334" i="10"/>
  <c r="E334" i="10"/>
  <c r="F334" i="10"/>
  <c r="G334" i="10"/>
  <c r="H334" i="10"/>
  <c r="I334" i="10"/>
  <c r="J334" i="10"/>
  <c r="K334" i="10"/>
  <c r="L334" i="10"/>
  <c r="M334" i="10"/>
  <c r="A335" i="10"/>
  <c r="B335" i="10"/>
  <c r="C335" i="10"/>
  <c r="D335" i="10"/>
  <c r="E335" i="10"/>
  <c r="F335" i="10"/>
  <c r="G335" i="10"/>
  <c r="H335" i="10"/>
  <c r="I335" i="10"/>
  <c r="J335" i="10"/>
  <c r="K335" i="10"/>
  <c r="L335" i="10"/>
  <c r="M335" i="10"/>
  <c r="O335" i="10"/>
  <c r="P335" i="10"/>
  <c r="Q335" i="10"/>
  <c r="A336" i="10"/>
  <c r="B336" i="10"/>
  <c r="C336" i="10"/>
  <c r="D336" i="10"/>
  <c r="E336" i="10"/>
  <c r="F336" i="10"/>
  <c r="G336" i="10"/>
  <c r="H336" i="10"/>
  <c r="I336" i="10"/>
  <c r="J336" i="10"/>
  <c r="K336" i="10"/>
  <c r="L336" i="10"/>
  <c r="M336" i="10"/>
  <c r="A337" i="10"/>
  <c r="B337" i="10"/>
  <c r="C337" i="10"/>
  <c r="D337" i="10"/>
  <c r="E337" i="10"/>
  <c r="F337" i="10"/>
  <c r="G337" i="10"/>
  <c r="H337" i="10"/>
  <c r="I337" i="10"/>
  <c r="J337" i="10"/>
  <c r="K337" i="10"/>
  <c r="L337" i="10"/>
  <c r="M337" i="10"/>
  <c r="A338" i="10"/>
  <c r="B338" i="10"/>
  <c r="C338" i="10"/>
  <c r="D338" i="10"/>
  <c r="E338" i="10"/>
  <c r="F338" i="10"/>
  <c r="G338" i="10"/>
  <c r="H338" i="10"/>
  <c r="I338" i="10"/>
  <c r="J338" i="10"/>
  <c r="K338" i="10"/>
  <c r="L338" i="10"/>
  <c r="M338" i="10"/>
  <c r="A339" i="10"/>
  <c r="B339" i="10"/>
  <c r="C339" i="10"/>
  <c r="D339" i="10"/>
  <c r="E339" i="10"/>
  <c r="F339" i="10"/>
  <c r="G339" i="10"/>
  <c r="H339" i="10"/>
  <c r="I339" i="10"/>
  <c r="J339" i="10"/>
  <c r="K339" i="10"/>
  <c r="L339" i="10"/>
  <c r="M339" i="10"/>
  <c r="A340" i="10"/>
  <c r="B340" i="10"/>
  <c r="C340" i="10"/>
  <c r="D340" i="10"/>
  <c r="E340" i="10"/>
  <c r="F340" i="10"/>
  <c r="G340" i="10"/>
  <c r="H340" i="10"/>
  <c r="I340" i="10"/>
  <c r="J340" i="10"/>
  <c r="K340" i="10"/>
  <c r="L340" i="10"/>
  <c r="M340" i="10"/>
  <c r="A341" i="10"/>
  <c r="B341" i="10"/>
  <c r="C341" i="10"/>
  <c r="D341" i="10"/>
  <c r="E341" i="10"/>
  <c r="F341" i="10"/>
  <c r="G341" i="10"/>
  <c r="H341" i="10"/>
  <c r="I341" i="10"/>
  <c r="J341" i="10"/>
  <c r="K341" i="10"/>
  <c r="L341" i="10"/>
  <c r="M341" i="10"/>
  <c r="A342" i="10"/>
  <c r="B342" i="10"/>
  <c r="C342" i="10"/>
  <c r="D342" i="10"/>
  <c r="E342" i="10"/>
  <c r="F342" i="10"/>
  <c r="G342" i="10"/>
  <c r="H342" i="10"/>
  <c r="I342" i="10"/>
  <c r="J342" i="10"/>
  <c r="K342" i="10"/>
  <c r="L342" i="10"/>
  <c r="M342" i="10"/>
  <c r="A343" i="10"/>
  <c r="B343" i="10"/>
  <c r="C343" i="10"/>
  <c r="D343" i="10"/>
  <c r="E343" i="10"/>
  <c r="F343" i="10"/>
  <c r="G343" i="10"/>
  <c r="H343" i="10"/>
  <c r="I343" i="10"/>
  <c r="J343" i="10"/>
  <c r="K343" i="10"/>
  <c r="L343" i="10"/>
  <c r="M343" i="10"/>
  <c r="A344" i="10"/>
  <c r="B344" i="10"/>
  <c r="C344" i="10"/>
  <c r="D344" i="10"/>
  <c r="E344" i="10"/>
  <c r="F344" i="10"/>
  <c r="G344" i="10"/>
  <c r="H344" i="10"/>
  <c r="I344" i="10"/>
  <c r="J344" i="10"/>
  <c r="K344" i="10"/>
  <c r="L344" i="10"/>
  <c r="M344" i="10"/>
  <c r="A345" i="10"/>
  <c r="B345" i="10"/>
  <c r="C345" i="10"/>
  <c r="D345" i="10"/>
  <c r="E345" i="10"/>
  <c r="F345" i="10"/>
  <c r="G345" i="10"/>
  <c r="H345" i="10"/>
  <c r="I345" i="10"/>
  <c r="J345" i="10"/>
  <c r="K345" i="10"/>
  <c r="L345" i="10"/>
  <c r="M345" i="10"/>
  <c r="A346" i="10"/>
  <c r="B346" i="10"/>
  <c r="C346" i="10"/>
  <c r="D346" i="10"/>
  <c r="E346" i="10"/>
  <c r="F346" i="10"/>
  <c r="G346" i="10"/>
  <c r="H346" i="10"/>
  <c r="I346" i="10"/>
  <c r="J346" i="10"/>
  <c r="K346" i="10"/>
  <c r="L346" i="10"/>
  <c r="M346" i="10"/>
  <c r="A347" i="10"/>
  <c r="B347" i="10"/>
  <c r="C347" i="10"/>
  <c r="D347" i="10"/>
  <c r="E347" i="10"/>
  <c r="F347" i="10"/>
  <c r="G347" i="10"/>
  <c r="H347" i="10"/>
  <c r="I347" i="10"/>
  <c r="J347" i="10"/>
  <c r="K347" i="10"/>
  <c r="L347" i="10"/>
  <c r="M347" i="10"/>
  <c r="A348" i="10"/>
  <c r="B348" i="10"/>
  <c r="C348" i="10"/>
  <c r="D348" i="10"/>
  <c r="E348" i="10"/>
  <c r="F348" i="10"/>
  <c r="G348" i="10"/>
  <c r="H348" i="10"/>
  <c r="I348" i="10"/>
  <c r="J348" i="10"/>
  <c r="K348" i="10"/>
  <c r="L348" i="10"/>
  <c r="M348" i="10"/>
  <c r="A349" i="10"/>
  <c r="B349" i="10"/>
  <c r="C349" i="10"/>
  <c r="D349" i="10"/>
  <c r="E349" i="10"/>
  <c r="F349" i="10"/>
  <c r="G349" i="10"/>
  <c r="H349" i="10"/>
  <c r="I349" i="10"/>
  <c r="J349" i="10"/>
  <c r="K349" i="10"/>
  <c r="L349" i="10"/>
  <c r="M349" i="10"/>
  <c r="A350" i="10"/>
  <c r="B350" i="10"/>
  <c r="C350" i="10"/>
  <c r="D350" i="10"/>
  <c r="E350" i="10"/>
  <c r="F350" i="10"/>
  <c r="G350" i="10"/>
  <c r="H350" i="10"/>
  <c r="I350" i="10"/>
  <c r="J350" i="10"/>
  <c r="K350" i="10"/>
  <c r="L350" i="10"/>
  <c r="M350" i="10"/>
  <c r="A351" i="10"/>
  <c r="B351" i="10"/>
  <c r="C351" i="10"/>
  <c r="D351" i="10"/>
  <c r="E351" i="10"/>
  <c r="F351" i="10"/>
  <c r="G351" i="10"/>
  <c r="H351" i="10"/>
  <c r="I351" i="10"/>
  <c r="J351" i="10"/>
  <c r="K351" i="10"/>
  <c r="L351" i="10"/>
  <c r="M351" i="10"/>
  <c r="A352" i="10"/>
  <c r="B352" i="10"/>
  <c r="C352" i="10"/>
  <c r="D352" i="10"/>
  <c r="E352" i="10"/>
  <c r="F352" i="10"/>
  <c r="G352" i="10"/>
  <c r="H352" i="10"/>
  <c r="I352" i="10"/>
  <c r="J352" i="10"/>
  <c r="K352" i="10"/>
  <c r="L352" i="10"/>
  <c r="M352" i="10"/>
  <c r="A353" i="10"/>
  <c r="B353" i="10"/>
  <c r="C353" i="10"/>
  <c r="D353" i="10"/>
  <c r="E353" i="10"/>
  <c r="F353" i="10"/>
  <c r="G353" i="10"/>
  <c r="H353" i="10"/>
  <c r="I353" i="10"/>
  <c r="J353" i="10"/>
  <c r="K353" i="10"/>
  <c r="L353" i="10"/>
  <c r="M353" i="10"/>
  <c r="A354" i="10"/>
  <c r="B354" i="10"/>
  <c r="C354" i="10"/>
  <c r="D354" i="10"/>
  <c r="E354" i="10"/>
  <c r="F354" i="10"/>
  <c r="G354" i="10"/>
  <c r="H354" i="10"/>
  <c r="I354" i="10"/>
  <c r="J354" i="10"/>
  <c r="K354" i="10"/>
  <c r="L354" i="10"/>
  <c r="M354" i="10"/>
  <c r="A355" i="10"/>
  <c r="B355" i="10"/>
  <c r="C355" i="10"/>
  <c r="D355" i="10"/>
  <c r="E355" i="10"/>
  <c r="F355" i="10"/>
  <c r="G355" i="10"/>
  <c r="H355" i="10"/>
  <c r="I355" i="10"/>
  <c r="J355" i="10"/>
  <c r="K355" i="10"/>
  <c r="L355" i="10"/>
  <c r="M355" i="10"/>
  <c r="A356" i="10"/>
  <c r="B356" i="10"/>
  <c r="C356" i="10"/>
  <c r="D356" i="10"/>
  <c r="E356" i="10"/>
  <c r="F356" i="10"/>
  <c r="G356" i="10"/>
  <c r="H356" i="10"/>
  <c r="I356" i="10"/>
  <c r="J356" i="10"/>
  <c r="K356" i="10"/>
  <c r="L356" i="10"/>
  <c r="M356" i="10"/>
  <c r="A357" i="10"/>
  <c r="B357" i="10"/>
  <c r="C357" i="10"/>
  <c r="D357" i="10"/>
  <c r="E357" i="10"/>
  <c r="F357" i="10"/>
  <c r="G357" i="10"/>
  <c r="H357" i="10"/>
  <c r="I357" i="10"/>
  <c r="J357" i="10"/>
  <c r="K357" i="10"/>
  <c r="L357" i="10"/>
  <c r="M357" i="10"/>
  <c r="A358" i="10"/>
  <c r="B358" i="10"/>
  <c r="C358" i="10"/>
  <c r="D358" i="10"/>
  <c r="E358" i="10"/>
  <c r="F358" i="10"/>
  <c r="G358" i="10"/>
  <c r="H358" i="10"/>
  <c r="I358" i="10"/>
  <c r="J358" i="10"/>
  <c r="K358" i="10"/>
  <c r="L358" i="10"/>
  <c r="M358" i="10"/>
  <c r="A359" i="10"/>
  <c r="B359" i="10"/>
  <c r="C359" i="10"/>
  <c r="D359" i="10"/>
  <c r="E359" i="10"/>
  <c r="F359" i="10"/>
  <c r="G359" i="10"/>
  <c r="H359" i="10"/>
  <c r="I359" i="10"/>
  <c r="J359" i="10"/>
  <c r="K359" i="10"/>
  <c r="L359" i="10"/>
  <c r="M359" i="10"/>
  <c r="A360" i="10"/>
  <c r="B360" i="10"/>
  <c r="C360" i="10"/>
  <c r="D360" i="10"/>
  <c r="E360" i="10"/>
  <c r="F360" i="10"/>
  <c r="G360" i="10"/>
  <c r="H360" i="10"/>
  <c r="I360" i="10"/>
  <c r="J360" i="10"/>
  <c r="K360" i="10"/>
  <c r="L360" i="10"/>
  <c r="M360" i="10"/>
  <c r="A361" i="10"/>
  <c r="B361" i="10"/>
  <c r="C361" i="10"/>
  <c r="D361" i="10"/>
  <c r="E361" i="10"/>
  <c r="F361" i="10"/>
  <c r="G361" i="10"/>
  <c r="H361" i="10"/>
  <c r="I361" i="10"/>
  <c r="J361" i="10"/>
  <c r="K361" i="10"/>
  <c r="L361" i="10"/>
  <c r="M361" i="10"/>
  <c r="A362" i="10"/>
  <c r="B362" i="10"/>
  <c r="C362" i="10"/>
  <c r="D362" i="10"/>
  <c r="E362" i="10"/>
  <c r="F362" i="10"/>
  <c r="G362" i="10"/>
  <c r="H362" i="10"/>
  <c r="I362" i="10"/>
  <c r="J362" i="10"/>
  <c r="K362" i="10"/>
  <c r="L362" i="10"/>
  <c r="M362" i="10"/>
  <c r="A363" i="10"/>
  <c r="B363" i="10"/>
  <c r="C363" i="10"/>
  <c r="D363" i="10"/>
  <c r="E363" i="10"/>
  <c r="F363" i="10"/>
  <c r="G363" i="10"/>
  <c r="H363" i="10"/>
  <c r="I363" i="10"/>
  <c r="J363" i="10"/>
  <c r="K363" i="10"/>
  <c r="L363" i="10"/>
  <c r="M363" i="10"/>
  <c r="A364" i="10"/>
  <c r="B364" i="10"/>
  <c r="D364" i="10"/>
  <c r="E364" i="10"/>
  <c r="F364" i="10"/>
  <c r="G364" i="10"/>
  <c r="H364" i="10"/>
  <c r="I364" i="10"/>
  <c r="J364" i="10"/>
  <c r="K364" i="10"/>
  <c r="L364" i="10"/>
  <c r="M364" i="10"/>
  <c r="O364" i="10"/>
  <c r="P364" i="10"/>
  <c r="Q364" i="10"/>
  <c r="A365" i="10"/>
  <c r="B365" i="10"/>
  <c r="C365" i="10"/>
  <c r="D365" i="10"/>
  <c r="E365" i="10"/>
  <c r="F365" i="10"/>
  <c r="G365" i="10"/>
  <c r="H365" i="10"/>
  <c r="I365" i="10"/>
  <c r="J365" i="10"/>
  <c r="K365" i="10"/>
  <c r="L365" i="10"/>
  <c r="M365" i="10"/>
  <c r="A366" i="10"/>
  <c r="B366" i="10"/>
  <c r="C366" i="10"/>
  <c r="D366" i="10"/>
  <c r="E366" i="10"/>
  <c r="F366" i="10"/>
  <c r="G366" i="10"/>
  <c r="H366" i="10"/>
  <c r="I366" i="10"/>
  <c r="J366" i="10"/>
  <c r="K366" i="10"/>
  <c r="L366" i="10"/>
  <c r="M366" i="10"/>
  <c r="A367" i="10"/>
  <c r="B367" i="10"/>
  <c r="C367" i="10"/>
  <c r="D367" i="10"/>
  <c r="E367" i="10"/>
  <c r="F367" i="10"/>
  <c r="G367" i="10"/>
  <c r="H367" i="10"/>
  <c r="I367" i="10"/>
  <c r="J367" i="10"/>
  <c r="K367" i="10"/>
  <c r="L367" i="10"/>
  <c r="M367" i="10"/>
  <c r="A368" i="10"/>
  <c r="B368" i="10"/>
  <c r="C368" i="10"/>
  <c r="D368" i="10"/>
  <c r="E368" i="10"/>
  <c r="F368" i="10"/>
  <c r="G368" i="10"/>
  <c r="H368" i="10"/>
  <c r="I368" i="10"/>
  <c r="J368" i="10"/>
  <c r="K368" i="10"/>
  <c r="L368" i="10"/>
  <c r="M368" i="10"/>
  <c r="A369" i="10"/>
  <c r="B369" i="10"/>
  <c r="C369" i="10"/>
  <c r="D369" i="10"/>
  <c r="E369" i="10"/>
  <c r="F369" i="10"/>
  <c r="G369" i="10"/>
  <c r="H369" i="10"/>
  <c r="I369" i="10"/>
  <c r="J369" i="10"/>
  <c r="K369" i="10"/>
  <c r="L369" i="10"/>
  <c r="M369" i="10"/>
  <c r="A370" i="10"/>
  <c r="B370" i="10"/>
  <c r="C370" i="10"/>
  <c r="D370" i="10"/>
  <c r="E370" i="10"/>
  <c r="F370" i="10"/>
  <c r="G370" i="10"/>
  <c r="H370" i="10"/>
  <c r="I370" i="10"/>
  <c r="J370" i="10"/>
  <c r="K370" i="10"/>
  <c r="L370" i="10"/>
  <c r="M370" i="10"/>
  <c r="A371" i="10"/>
  <c r="B371" i="10"/>
  <c r="C371" i="10"/>
  <c r="D371" i="10"/>
  <c r="E371" i="10"/>
  <c r="F371" i="10"/>
  <c r="G371" i="10"/>
  <c r="H371" i="10"/>
  <c r="I371" i="10"/>
  <c r="J371" i="10"/>
  <c r="K371" i="10"/>
  <c r="L371" i="10"/>
  <c r="M371" i="10"/>
  <c r="A372" i="10"/>
  <c r="B372" i="10"/>
  <c r="C372" i="10"/>
  <c r="D372" i="10"/>
  <c r="E372" i="10"/>
  <c r="F372" i="10"/>
  <c r="G372" i="10"/>
  <c r="H372" i="10"/>
  <c r="I372" i="10"/>
  <c r="J372" i="10"/>
  <c r="K372" i="10"/>
  <c r="L372" i="10"/>
  <c r="M372" i="10"/>
  <c r="A373" i="10"/>
  <c r="B373" i="10"/>
  <c r="C373" i="10"/>
  <c r="D373" i="10"/>
  <c r="E373" i="10"/>
  <c r="F373" i="10"/>
  <c r="G373" i="10"/>
  <c r="H373" i="10"/>
  <c r="I373" i="10"/>
  <c r="J373" i="10"/>
  <c r="K373" i="10"/>
  <c r="L373" i="10"/>
  <c r="M373" i="10"/>
  <c r="A374" i="10"/>
  <c r="B374" i="10"/>
  <c r="C374" i="10"/>
  <c r="D374" i="10"/>
  <c r="E374" i="10"/>
  <c r="F374" i="10"/>
  <c r="G374" i="10"/>
  <c r="H374" i="10"/>
  <c r="I374" i="10"/>
  <c r="J374" i="10"/>
  <c r="K374" i="10"/>
  <c r="L374" i="10"/>
  <c r="M374" i="10"/>
  <c r="R374" i="10"/>
  <c r="S374" i="10"/>
  <c r="T374" i="10"/>
  <c r="U374" i="10"/>
  <c r="A375" i="10"/>
  <c r="B375" i="10"/>
  <c r="C375" i="10"/>
  <c r="D375" i="10"/>
  <c r="E375" i="10"/>
  <c r="F375" i="10"/>
  <c r="G375" i="10"/>
  <c r="H375" i="10"/>
  <c r="I375" i="10"/>
  <c r="J375" i="10"/>
  <c r="K375" i="10"/>
  <c r="L375" i="10"/>
  <c r="M375" i="10"/>
  <c r="R375" i="10"/>
  <c r="S375" i="10"/>
  <c r="T375" i="10"/>
  <c r="U375" i="10"/>
  <c r="A376" i="10"/>
  <c r="B376" i="10"/>
  <c r="C376" i="10"/>
  <c r="D376" i="10"/>
  <c r="E376" i="10"/>
  <c r="F376" i="10"/>
  <c r="G376" i="10"/>
  <c r="H376" i="10"/>
  <c r="I376" i="10"/>
  <c r="J376" i="10"/>
  <c r="K376" i="10"/>
  <c r="L376" i="10"/>
  <c r="M376" i="10"/>
  <c r="R376" i="10"/>
  <c r="S376" i="10"/>
  <c r="T376" i="10"/>
  <c r="U376" i="10"/>
  <c r="A377" i="10"/>
  <c r="B377" i="10"/>
  <c r="C377" i="10"/>
  <c r="D377" i="10"/>
  <c r="E377" i="10"/>
  <c r="F377" i="10"/>
  <c r="G377" i="10"/>
  <c r="H377" i="10"/>
  <c r="I377" i="10"/>
  <c r="J377" i="10"/>
  <c r="K377" i="10"/>
  <c r="L377" i="10"/>
  <c r="M377" i="10"/>
  <c r="R377" i="10"/>
  <c r="S377" i="10"/>
  <c r="T377" i="10"/>
  <c r="U377" i="10"/>
  <c r="A378" i="10"/>
  <c r="B378" i="10"/>
  <c r="C378" i="10"/>
  <c r="D378" i="10"/>
  <c r="E378" i="10"/>
  <c r="F378" i="10"/>
  <c r="G378" i="10"/>
  <c r="H378" i="10"/>
  <c r="I378" i="10"/>
  <c r="J378" i="10"/>
  <c r="K378" i="10"/>
  <c r="L378" i="10"/>
  <c r="M378" i="10"/>
  <c r="R378" i="10"/>
  <c r="S378" i="10"/>
  <c r="T378" i="10"/>
  <c r="U378" i="10"/>
  <c r="A379" i="10"/>
  <c r="B379" i="10"/>
  <c r="C379" i="10"/>
  <c r="D379" i="10"/>
  <c r="E379" i="10"/>
  <c r="F379" i="10"/>
  <c r="G379" i="10"/>
  <c r="H379" i="10"/>
  <c r="I379" i="10"/>
  <c r="J379" i="10"/>
  <c r="K379" i="10"/>
  <c r="L379" i="10"/>
  <c r="M379" i="10"/>
  <c r="R379" i="10"/>
  <c r="S379" i="10"/>
  <c r="T379" i="10"/>
  <c r="U379" i="10"/>
  <c r="A380" i="10"/>
  <c r="B380" i="10"/>
  <c r="C380" i="10"/>
  <c r="D380" i="10"/>
  <c r="E380" i="10"/>
  <c r="F380" i="10"/>
  <c r="G380" i="10"/>
  <c r="H380" i="10"/>
  <c r="I380" i="10"/>
  <c r="J380" i="10"/>
  <c r="K380" i="10"/>
  <c r="L380" i="10"/>
  <c r="M380" i="10"/>
  <c r="R380" i="10"/>
  <c r="S380" i="10"/>
  <c r="T380" i="10"/>
  <c r="U380" i="10"/>
  <c r="A381" i="10"/>
  <c r="B381" i="10"/>
  <c r="C381" i="10"/>
  <c r="D381" i="10"/>
  <c r="E381" i="10"/>
  <c r="F381" i="10"/>
  <c r="G381" i="10"/>
  <c r="H381" i="10"/>
  <c r="I381" i="10"/>
  <c r="J381" i="10"/>
  <c r="K381" i="10"/>
  <c r="L381" i="10"/>
  <c r="M381" i="10"/>
  <c r="R381" i="10"/>
  <c r="S381" i="10"/>
  <c r="T381" i="10"/>
  <c r="U381" i="10"/>
  <c r="A382" i="10"/>
  <c r="B382" i="10"/>
  <c r="C382" i="10"/>
  <c r="D382" i="10"/>
  <c r="E382" i="10"/>
  <c r="F382" i="10"/>
  <c r="G382" i="10"/>
  <c r="H382" i="10"/>
  <c r="I382" i="10"/>
  <c r="J382" i="10"/>
  <c r="K382" i="10"/>
  <c r="L382" i="10"/>
  <c r="M382" i="10"/>
  <c r="R382" i="10"/>
  <c r="S382" i="10"/>
  <c r="T382" i="10"/>
  <c r="U382" i="10"/>
  <c r="A383" i="10"/>
  <c r="B383" i="10"/>
  <c r="C383" i="10"/>
  <c r="D383" i="10"/>
  <c r="E383" i="10"/>
  <c r="F383" i="10"/>
  <c r="G383" i="10"/>
  <c r="H383" i="10"/>
  <c r="I383" i="10"/>
  <c r="J383" i="10"/>
  <c r="K383" i="10"/>
  <c r="L383" i="10"/>
  <c r="M383" i="10"/>
  <c r="R383" i="10"/>
  <c r="S383" i="10"/>
  <c r="T383" i="10"/>
  <c r="U383" i="10"/>
  <c r="A384" i="10"/>
  <c r="B384" i="10"/>
  <c r="C384" i="10"/>
  <c r="D384" i="10"/>
  <c r="E384" i="10"/>
  <c r="F384" i="10"/>
  <c r="G384" i="10"/>
  <c r="H384" i="10"/>
  <c r="I384" i="10"/>
  <c r="J384" i="10"/>
  <c r="K384" i="10"/>
  <c r="L384" i="10"/>
  <c r="M384" i="10"/>
  <c r="R384" i="10"/>
  <c r="S384" i="10"/>
  <c r="T384" i="10"/>
  <c r="U384" i="10"/>
  <c r="A385" i="10"/>
  <c r="B385" i="10"/>
  <c r="C385" i="10"/>
  <c r="D385" i="10"/>
  <c r="E385" i="10"/>
  <c r="F385" i="10"/>
  <c r="G385" i="10"/>
  <c r="H385" i="10"/>
  <c r="I385" i="10"/>
  <c r="J385" i="10"/>
  <c r="K385" i="10"/>
  <c r="L385" i="10"/>
  <c r="M385" i="10"/>
  <c r="R385" i="10"/>
  <c r="S385" i="10"/>
  <c r="T385" i="10"/>
  <c r="U385" i="10"/>
  <c r="A386" i="10"/>
  <c r="B386" i="10"/>
  <c r="C386" i="10"/>
  <c r="D386" i="10"/>
  <c r="E386" i="10"/>
  <c r="F386" i="10"/>
  <c r="G386" i="10"/>
  <c r="H386" i="10"/>
  <c r="I386" i="10"/>
  <c r="J386" i="10"/>
  <c r="K386" i="10"/>
  <c r="L386" i="10"/>
  <c r="M386" i="10"/>
  <c r="R386" i="10"/>
  <c r="S386" i="10"/>
  <c r="T386" i="10"/>
  <c r="U386" i="10"/>
  <c r="A387" i="10"/>
  <c r="B387" i="10"/>
  <c r="C387" i="10"/>
  <c r="D387" i="10"/>
  <c r="E387" i="10"/>
  <c r="F387" i="10"/>
  <c r="G387" i="10"/>
  <c r="H387" i="10"/>
  <c r="I387" i="10"/>
  <c r="J387" i="10"/>
  <c r="K387" i="10"/>
  <c r="L387" i="10"/>
  <c r="M387" i="10"/>
  <c r="R387" i="10"/>
  <c r="S387" i="10"/>
  <c r="T387" i="10"/>
  <c r="U387" i="10"/>
  <c r="A388" i="10"/>
  <c r="B388" i="10"/>
  <c r="C388" i="10"/>
  <c r="D388" i="10"/>
  <c r="E388" i="10"/>
  <c r="F388" i="10"/>
  <c r="G388" i="10"/>
  <c r="H388" i="10"/>
  <c r="I388" i="10"/>
  <c r="J388" i="10"/>
  <c r="K388" i="10"/>
  <c r="L388" i="10"/>
  <c r="M388" i="10"/>
  <c r="R388" i="10"/>
  <c r="S388" i="10"/>
  <c r="T388" i="10"/>
  <c r="U388" i="10"/>
  <c r="A389" i="10"/>
  <c r="B389" i="10"/>
  <c r="C389" i="10"/>
  <c r="D389" i="10"/>
  <c r="E389" i="10"/>
  <c r="F389" i="10"/>
  <c r="G389" i="10"/>
  <c r="H389" i="10"/>
  <c r="I389" i="10"/>
  <c r="J389" i="10"/>
  <c r="K389" i="10"/>
  <c r="L389" i="10"/>
  <c r="M389" i="10"/>
  <c r="R389" i="10"/>
  <c r="S389" i="10"/>
  <c r="T389" i="10"/>
  <c r="U389" i="10"/>
  <c r="A390" i="10"/>
  <c r="B390" i="10"/>
  <c r="C390" i="10"/>
  <c r="D390" i="10"/>
  <c r="E390" i="10"/>
  <c r="F390" i="10"/>
  <c r="G390" i="10"/>
  <c r="H390" i="10"/>
  <c r="I390" i="10"/>
  <c r="J390" i="10"/>
  <c r="K390" i="10"/>
  <c r="L390" i="10"/>
  <c r="M390" i="10"/>
  <c r="R390" i="10"/>
  <c r="S390" i="10"/>
  <c r="T390" i="10"/>
  <c r="U390" i="10"/>
  <c r="A391" i="10"/>
  <c r="B391" i="10"/>
  <c r="C391" i="10"/>
  <c r="D391" i="10"/>
  <c r="E391" i="10"/>
  <c r="F391" i="10"/>
  <c r="G391" i="10"/>
  <c r="H391" i="10"/>
  <c r="I391" i="10"/>
  <c r="J391" i="10"/>
  <c r="K391" i="10"/>
  <c r="L391" i="10"/>
  <c r="M391" i="10"/>
  <c r="R391" i="10"/>
  <c r="S391" i="10"/>
  <c r="T391" i="10"/>
  <c r="U391" i="10"/>
  <c r="A392" i="10"/>
  <c r="B392" i="10"/>
  <c r="C392" i="10"/>
  <c r="D392" i="10"/>
  <c r="E392" i="10"/>
  <c r="F392" i="10"/>
  <c r="G392" i="10"/>
  <c r="H392" i="10"/>
  <c r="I392" i="10"/>
  <c r="J392" i="10"/>
  <c r="K392" i="10"/>
  <c r="L392" i="10"/>
  <c r="M392" i="10"/>
  <c r="R392" i="10"/>
  <c r="S392" i="10"/>
  <c r="T392" i="10"/>
  <c r="U392" i="10"/>
  <c r="A393" i="10"/>
  <c r="B393" i="10"/>
  <c r="C393" i="10"/>
  <c r="D393" i="10"/>
  <c r="E393" i="10"/>
  <c r="F393" i="10"/>
  <c r="G393" i="10"/>
  <c r="H393" i="10"/>
  <c r="I393" i="10"/>
  <c r="J393" i="10"/>
  <c r="K393" i="10"/>
  <c r="L393" i="10"/>
  <c r="M393" i="10"/>
  <c r="R393" i="10"/>
  <c r="S393" i="10"/>
  <c r="T393" i="10"/>
  <c r="U393" i="10"/>
  <c r="A394" i="10"/>
  <c r="B394" i="10"/>
  <c r="C394" i="10"/>
  <c r="D394" i="10"/>
  <c r="E394" i="10"/>
  <c r="F394" i="10"/>
  <c r="G394" i="10"/>
  <c r="H394" i="10"/>
  <c r="I394" i="10"/>
  <c r="J394" i="10"/>
  <c r="K394" i="10"/>
  <c r="L394" i="10"/>
  <c r="M394" i="10"/>
  <c r="R394" i="10"/>
  <c r="S394" i="10"/>
  <c r="T394" i="10"/>
  <c r="U394" i="10"/>
  <c r="A395" i="10"/>
  <c r="B395" i="10"/>
  <c r="C395" i="10"/>
  <c r="D395" i="10"/>
  <c r="E395" i="10"/>
  <c r="F395" i="10"/>
  <c r="G395" i="10"/>
  <c r="H395" i="10"/>
  <c r="I395" i="10"/>
  <c r="J395" i="10"/>
  <c r="K395" i="10"/>
  <c r="L395" i="10"/>
  <c r="M395" i="10"/>
  <c r="R395" i="10"/>
  <c r="S395" i="10"/>
  <c r="T395" i="10"/>
  <c r="U395" i="10"/>
  <c r="A396" i="10"/>
  <c r="B396" i="10"/>
  <c r="C396" i="10"/>
  <c r="D396" i="10"/>
  <c r="E396" i="10"/>
  <c r="F396" i="10"/>
  <c r="G396" i="10"/>
  <c r="H396" i="10"/>
  <c r="I396" i="10"/>
  <c r="J396" i="10"/>
  <c r="K396" i="10"/>
  <c r="L396" i="10"/>
  <c r="M396" i="10"/>
  <c r="R396" i="10"/>
  <c r="S396" i="10"/>
  <c r="T396" i="10"/>
  <c r="U396" i="10"/>
  <c r="A397" i="10"/>
  <c r="B397" i="10"/>
  <c r="C397" i="10"/>
  <c r="D397" i="10"/>
  <c r="E397" i="10"/>
  <c r="F397" i="10"/>
  <c r="G397" i="10"/>
  <c r="H397" i="10"/>
  <c r="I397" i="10"/>
  <c r="J397" i="10"/>
  <c r="K397" i="10"/>
  <c r="L397" i="10"/>
  <c r="M397" i="10"/>
  <c r="R397" i="10"/>
  <c r="S397" i="10"/>
  <c r="T397" i="10"/>
  <c r="U397" i="10"/>
  <c r="A398" i="10"/>
  <c r="B398" i="10"/>
  <c r="C398" i="10"/>
  <c r="D398" i="10"/>
  <c r="E398" i="10"/>
  <c r="F398" i="10"/>
  <c r="G398" i="10"/>
  <c r="H398" i="10"/>
  <c r="I398" i="10"/>
  <c r="J398" i="10"/>
  <c r="K398" i="10"/>
  <c r="L398" i="10"/>
  <c r="M398" i="10"/>
  <c r="R398" i="10"/>
  <c r="S398" i="10"/>
  <c r="T398" i="10"/>
  <c r="U398" i="10"/>
  <c r="A399" i="10"/>
  <c r="B399" i="10"/>
  <c r="C399" i="10"/>
  <c r="D399" i="10"/>
  <c r="E399" i="10"/>
  <c r="F399" i="10"/>
  <c r="G399" i="10"/>
  <c r="H399" i="10"/>
  <c r="I399" i="10"/>
  <c r="J399" i="10"/>
  <c r="K399" i="10"/>
  <c r="L399" i="10"/>
  <c r="M399" i="10"/>
  <c r="R399" i="10"/>
  <c r="S399" i="10"/>
  <c r="T399" i="10"/>
  <c r="U399" i="10"/>
  <c r="A400" i="10"/>
  <c r="B400" i="10"/>
  <c r="C400" i="10"/>
  <c r="D400" i="10"/>
  <c r="E400" i="10"/>
  <c r="F400" i="10"/>
  <c r="G400" i="10"/>
  <c r="H400" i="10"/>
  <c r="I400" i="10"/>
  <c r="J400" i="10"/>
  <c r="K400" i="10"/>
  <c r="L400" i="10"/>
  <c r="M400" i="10"/>
  <c r="R400" i="10"/>
  <c r="S400" i="10"/>
  <c r="T400" i="10"/>
  <c r="U400" i="10"/>
  <c r="A401" i="10"/>
  <c r="B401" i="10"/>
  <c r="C401" i="10"/>
  <c r="D401" i="10"/>
  <c r="E401" i="10"/>
  <c r="F401" i="10"/>
  <c r="G401" i="10"/>
  <c r="H401" i="10"/>
  <c r="I401" i="10"/>
  <c r="J401" i="10"/>
  <c r="K401" i="10"/>
  <c r="L401" i="10"/>
  <c r="M401" i="10"/>
  <c r="R401" i="10"/>
  <c r="S401" i="10"/>
  <c r="T401" i="10"/>
  <c r="U401" i="10"/>
  <c r="A402" i="10"/>
  <c r="B402" i="10"/>
  <c r="C402" i="10"/>
  <c r="D402" i="10"/>
  <c r="E402" i="10"/>
  <c r="F402" i="10"/>
  <c r="G402" i="10"/>
  <c r="H402" i="10"/>
  <c r="I402" i="10"/>
  <c r="J402" i="10"/>
  <c r="K402" i="10"/>
  <c r="L402" i="10"/>
  <c r="M402" i="10"/>
  <c r="R402" i="10"/>
  <c r="S402" i="10"/>
  <c r="T402" i="10"/>
  <c r="U402" i="10"/>
  <c r="A403" i="10"/>
  <c r="B403" i="10"/>
  <c r="C403" i="10"/>
  <c r="D403" i="10"/>
  <c r="E403" i="10"/>
  <c r="F403" i="10"/>
  <c r="G403" i="10"/>
  <c r="H403" i="10"/>
  <c r="I403" i="10"/>
  <c r="J403" i="10"/>
  <c r="K403" i="10"/>
  <c r="L403" i="10"/>
  <c r="M403" i="10"/>
  <c r="R403" i="10"/>
  <c r="S403" i="10"/>
  <c r="T403" i="10"/>
  <c r="U403" i="10"/>
  <c r="A404" i="10"/>
  <c r="B404" i="10"/>
  <c r="C404" i="10"/>
  <c r="D404" i="10"/>
  <c r="E404" i="10"/>
  <c r="F404" i="10"/>
  <c r="G404" i="10"/>
  <c r="H404" i="10"/>
  <c r="I404" i="10"/>
  <c r="J404" i="10"/>
  <c r="K404" i="10"/>
  <c r="L404" i="10"/>
  <c r="M404" i="10"/>
  <c r="R404" i="10"/>
  <c r="S404" i="10"/>
  <c r="T404" i="10"/>
  <c r="U404" i="10"/>
  <c r="A405" i="10"/>
  <c r="B405" i="10"/>
  <c r="C405" i="10"/>
  <c r="D405" i="10"/>
  <c r="E405" i="10"/>
  <c r="F405" i="10"/>
  <c r="G405" i="10"/>
  <c r="H405" i="10"/>
  <c r="I405" i="10"/>
  <c r="J405" i="10"/>
  <c r="K405" i="10"/>
  <c r="L405" i="10"/>
  <c r="M405" i="10"/>
  <c r="R405" i="10"/>
  <c r="S405" i="10"/>
  <c r="T405" i="10"/>
  <c r="U405" i="10"/>
  <c r="A406" i="10"/>
  <c r="B406" i="10"/>
  <c r="C406" i="10"/>
  <c r="D406" i="10"/>
  <c r="E406" i="10"/>
  <c r="F406" i="10"/>
  <c r="G406" i="10"/>
  <c r="H406" i="10"/>
  <c r="I406" i="10"/>
  <c r="J406" i="10"/>
  <c r="K406" i="10"/>
  <c r="L406" i="10"/>
  <c r="M406" i="10"/>
  <c r="R406" i="10"/>
  <c r="S406" i="10"/>
  <c r="T406" i="10"/>
  <c r="U406" i="10"/>
  <c r="A407" i="10"/>
  <c r="B407" i="10"/>
  <c r="C407" i="10"/>
  <c r="D407" i="10"/>
  <c r="E407" i="10"/>
  <c r="F407" i="10"/>
  <c r="G407" i="10"/>
  <c r="H407" i="10"/>
  <c r="I407" i="10"/>
  <c r="J407" i="10"/>
  <c r="K407" i="10"/>
  <c r="L407" i="10"/>
  <c r="M407" i="10"/>
  <c r="R407" i="10"/>
  <c r="S407" i="10"/>
  <c r="T407" i="10"/>
  <c r="U407" i="10"/>
  <c r="A408" i="10"/>
  <c r="B408" i="10"/>
  <c r="C408" i="10"/>
  <c r="D408" i="10"/>
  <c r="E408" i="10"/>
  <c r="F408" i="10"/>
  <c r="G408" i="10"/>
  <c r="H408" i="10"/>
  <c r="I408" i="10"/>
  <c r="J408" i="10"/>
  <c r="K408" i="10"/>
  <c r="L408" i="10"/>
  <c r="M408" i="10"/>
  <c r="R408" i="10"/>
  <c r="S408" i="10"/>
  <c r="T408" i="10"/>
  <c r="U408" i="10"/>
  <c r="A409" i="10"/>
  <c r="B409" i="10"/>
  <c r="C409" i="10"/>
  <c r="D409" i="10"/>
  <c r="E409" i="10"/>
  <c r="F409" i="10"/>
  <c r="G409" i="10"/>
  <c r="H409" i="10"/>
  <c r="I409" i="10"/>
  <c r="J409" i="10"/>
  <c r="K409" i="10"/>
  <c r="L409" i="10"/>
  <c r="M409" i="10"/>
  <c r="R409" i="10"/>
  <c r="S409" i="10"/>
  <c r="T409" i="10"/>
  <c r="U409" i="10"/>
  <c r="A410" i="10"/>
  <c r="B410" i="10"/>
  <c r="C410" i="10"/>
  <c r="D410" i="10"/>
  <c r="E410" i="10"/>
  <c r="F410" i="10"/>
  <c r="G410" i="10"/>
  <c r="H410" i="10"/>
  <c r="I410" i="10"/>
  <c r="J410" i="10"/>
  <c r="K410" i="10"/>
  <c r="L410" i="10"/>
  <c r="M410" i="10"/>
  <c r="R410" i="10"/>
  <c r="S410" i="10"/>
  <c r="T410" i="10"/>
  <c r="U410" i="10"/>
  <c r="A411" i="10"/>
  <c r="B411" i="10"/>
  <c r="C411" i="10"/>
  <c r="D411" i="10"/>
  <c r="E411" i="10"/>
  <c r="F411" i="10"/>
  <c r="G411" i="10"/>
  <c r="H411" i="10"/>
  <c r="I411" i="10"/>
  <c r="J411" i="10"/>
  <c r="K411" i="10"/>
  <c r="L411" i="10"/>
  <c r="M411" i="10"/>
  <c r="R411" i="10"/>
  <c r="S411" i="10"/>
  <c r="T411" i="10"/>
  <c r="U411" i="10"/>
  <c r="A412" i="10"/>
  <c r="B412" i="10"/>
  <c r="C412" i="10"/>
  <c r="D412" i="10"/>
  <c r="E412" i="10"/>
  <c r="F412" i="10"/>
  <c r="G412" i="10"/>
  <c r="H412" i="10"/>
  <c r="I412" i="10"/>
  <c r="J412" i="10"/>
  <c r="K412" i="10"/>
  <c r="L412" i="10"/>
  <c r="M412" i="10"/>
  <c r="R412" i="10"/>
  <c r="S412" i="10"/>
  <c r="T412" i="10"/>
  <c r="U412" i="10"/>
  <c r="A559" i="8"/>
  <c r="A15" i="8"/>
  <c r="B15" i="8"/>
  <c r="C15" i="8"/>
  <c r="D15" i="8"/>
  <c r="E15" i="8"/>
  <c r="F15" i="8"/>
  <c r="G15" i="8"/>
  <c r="H15" i="8"/>
  <c r="I15" i="8"/>
  <c r="J16" i="8"/>
  <c r="K15" i="8"/>
  <c r="A17" i="8"/>
  <c r="B17" i="8"/>
  <c r="C17" i="8"/>
  <c r="D17" i="8"/>
  <c r="E17" i="8"/>
  <c r="F17" i="8"/>
  <c r="G17" i="8"/>
  <c r="H17" i="8"/>
  <c r="I17" i="8"/>
  <c r="A18" i="8"/>
  <c r="B18" i="8"/>
  <c r="C18" i="8"/>
  <c r="D18" i="8"/>
  <c r="E18" i="8"/>
  <c r="F18" i="8"/>
  <c r="G18" i="8"/>
  <c r="H18" i="8"/>
  <c r="I18" i="8"/>
  <c r="A20" i="8"/>
  <c r="B20" i="8"/>
  <c r="C20" i="8"/>
  <c r="D20" i="8"/>
  <c r="E20" i="8"/>
  <c r="F20" i="8"/>
  <c r="G20" i="8"/>
  <c r="H20" i="8"/>
  <c r="I20" i="8"/>
  <c r="A21" i="8"/>
  <c r="B21" i="8"/>
  <c r="C21" i="8"/>
  <c r="D21" i="8"/>
  <c r="E21" i="8"/>
  <c r="F21" i="8"/>
  <c r="G21" i="8"/>
  <c r="H21" i="8"/>
  <c r="I21" i="8"/>
  <c r="A22" i="8"/>
  <c r="B22" i="8"/>
  <c r="C22" i="8"/>
  <c r="D22" i="8"/>
  <c r="E22" i="8"/>
  <c r="F22" i="8"/>
  <c r="G22" i="8"/>
  <c r="H22" i="8"/>
  <c r="I22" i="8"/>
  <c r="A24" i="8"/>
  <c r="B24" i="8"/>
  <c r="C24" i="8"/>
  <c r="D24" i="8"/>
  <c r="E24" i="8"/>
  <c r="F24" i="8"/>
  <c r="G24" i="8"/>
  <c r="H24" i="8"/>
  <c r="I24" i="8"/>
  <c r="J25" i="8"/>
  <c r="A26" i="8"/>
  <c r="B26" i="8"/>
  <c r="C26" i="8"/>
  <c r="D26" i="8"/>
  <c r="E26" i="8"/>
  <c r="F26" i="8"/>
  <c r="G26" i="8"/>
  <c r="H26" i="8"/>
  <c r="I26" i="8"/>
  <c r="J27" i="8"/>
  <c r="A28" i="8"/>
  <c r="B28" i="8"/>
  <c r="C28" i="8"/>
  <c r="D28" i="8"/>
  <c r="E28" i="8"/>
  <c r="F28" i="8"/>
  <c r="G28" i="8"/>
  <c r="H28" i="8"/>
  <c r="I28" i="8"/>
  <c r="J29" i="8"/>
  <c r="A30" i="8"/>
  <c r="B30" i="8"/>
  <c r="C30" i="8"/>
  <c r="D30" i="8"/>
  <c r="E30" i="8"/>
  <c r="F30" i="8"/>
  <c r="G30" i="8"/>
  <c r="H30" i="8"/>
  <c r="I30" i="8"/>
  <c r="J31" i="8"/>
  <c r="A32" i="8"/>
  <c r="B32" i="8"/>
  <c r="C32" i="8"/>
  <c r="D32" i="8"/>
  <c r="E32" i="8"/>
  <c r="F32" i="8"/>
  <c r="G32" i="8"/>
  <c r="H32" i="8"/>
  <c r="I32" i="8"/>
  <c r="J33" i="8"/>
  <c r="A34" i="8"/>
  <c r="B34" i="8"/>
  <c r="C34" i="8"/>
  <c r="D34" i="8"/>
  <c r="E34" i="8"/>
  <c r="F34" i="8"/>
  <c r="G34" i="8"/>
  <c r="H34" i="8"/>
  <c r="I34" i="8"/>
  <c r="A35" i="8"/>
  <c r="B35" i="8"/>
  <c r="C35" i="8"/>
  <c r="D35" i="8"/>
  <c r="E35" i="8"/>
  <c r="F35" i="8"/>
  <c r="G35" i="8"/>
  <c r="H35" i="8"/>
  <c r="I35" i="8"/>
  <c r="A37" i="8"/>
  <c r="B37" i="8"/>
  <c r="C37" i="8"/>
  <c r="D37" i="8"/>
  <c r="E37" i="8"/>
  <c r="F37" i="8"/>
  <c r="G37" i="8"/>
  <c r="H37" i="8"/>
  <c r="I37" i="8"/>
  <c r="J38" i="8"/>
  <c r="A39" i="8"/>
  <c r="B39" i="8"/>
  <c r="C39" i="8"/>
  <c r="D39" i="8"/>
  <c r="E39" i="8"/>
  <c r="F39" i="8"/>
  <c r="G39" i="8"/>
  <c r="H39" i="8"/>
  <c r="I39" i="8"/>
  <c r="J40" i="8"/>
  <c r="A41" i="8"/>
  <c r="B41" i="8"/>
  <c r="C41" i="8"/>
  <c r="D41" i="8"/>
  <c r="E41" i="8"/>
  <c r="F41" i="8"/>
  <c r="G41" i="8"/>
  <c r="H41" i="8"/>
  <c r="I41" i="8"/>
  <c r="J42" i="8"/>
  <c r="A43" i="8"/>
  <c r="B43" i="8"/>
  <c r="C43" i="8"/>
  <c r="D43" i="8"/>
  <c r="E43" i="8"/>
  <c r="F43" i="8"/>
  <c r="G43" i="8"/>
  <c r="H43" i="8"/>
  <c r="I43" i="8"/>
  <c r="J44" i="8"/>
  <c r="A45" i="8"/>
  <c r="B45" i="8"/>
  <c r="C45" i="8"/>
  <c r="D45" i="8"/>
  <c r="E45" i="8"/>
  <c r="F45" i="8"/>
  <c r="G45" i="8"/>
  <c r="H45" i="8"/>
  <c r="I45" i="8"/>
  <c r="J46" i="8"/>
  <c r="A47" i="8"/>
  <c r="B47" i="8"/>
  <c r="C47" i="8"/>
  <c r="D47" i="8"/>
  <c r="E47" i="8"/>
  <c r="F47" i="8"/>
  <c r="G47" i="8"/>
  <c r="H47" i="8"/>
  <c r="I47" i="8"/>
  <c r="J48" i="8"/>
  <c r="A49" i="8"/>
  <c r="B49" i="8"/>
  <c r="C49" i="8"/>
  <c r="D49" i="8"/>
  <c r="E49" i="8"/>
  <c r="F49" i="8"/>
  <c r="G49" i="8"/>
  <c r="H49" i="8"/>
  <c r="I49" i="8"/>
  <c r="J50" i="8"/>
  <c r="A51" i="8"/>
  <c r="B51" i="8"/>
  <c r="C51" i="8"/>
  <c r="D51" i="8"/>
  <c r="E51" i="8"/>
  <c r="F51" i="8"/>
  <c r="G51" i="8"/>
  <c r="H51" i="8"/>
  <c r="I51" i="8"/>
  <c r="J52" i="8"/>
  <c r="A53" i="8"/>
  <c r="B53" i="8"/>
  <c r="C53" i="8"/>
  <c r="D53" i="8"/>
  <c r="E53" i="8"/>
  <c r="F53" i="8"/>
  <c r="G53" i="8"/>
  <c r="H53" i="8"/>
  <c r="I53" i="8"/>
  <c r="J54" i="8"/>
  <c r="A55" i="8"/>
  <c r="B55" i="8"/>
  <c r="C55" i="8"/>
  <c r="D55" i="8"/>
  <c r="E55" i="8"/>
  <c r="F55" i="8"/>
  <c r="G55" i="8"/>
  <c r="H55" i="8"/>
  <c r="I55" i="8"/>
  <c r="A56" i="8"/>
  <c r="B56" i="8"/>
  <c r="C56" i="8"/>
  <c r="D56" i="8"/>
  <c r="E56" i="8"/>
  <c r="F56" i="8"/>
  <c r="G56" i="8"/>
  <c r="H56" i="8"/>
  <c r="I56" i="8"/>
  <c r="A57" i="8"/>
  <c r="B57" i="8"/>
  <c r="C57" i="8"/>
  <c r="D57" i="8"/>
  <c r="E57" i="8"/>
  <c r="F57" i="8"/>
  <c r="G57" i="8"/>
  <c r="H57" i="8"/>
  <c r="I57" i="8"/>
  <c r="A59" i="8"/>
  <c r="B59" i="8"/>
  <c r="C59" i="8"/>
  <c r="D59" i="8"/>
  <c r="E59" i="8"/>
  <c r="F59" i="8"/>
  <c r="G59" i="8"/>
  <c r="H59" i="8"/>
  <c r="I59" i="8"/>
  <c r="A60" i="8"/>
  <c r="B60" i="8"/>
  <c r="C60" i="8"/>
  <c r="D60" i="8"/>
  <c r="E60" i="8"/>
  <c r="F60" i="8"/>
  <c r="G60" i="8"/>
  <c r="H60" i="8"/>
  <c r="I60" i="8"/>
  <c r="A61" i="8"/>
  <c r="B61" i="8"/>
  <c r="C61" i="8"/>
  <c r="D61" i="8"/>
  <c r="E61" i="8"/>
  <c r="F61" i="8"/>
  <c r="G61" i="8"/>
  <c r="H61" i="8"/>
  <c r="I61" i="8"/>
  <c r="A63" i="8"/>
  <c r="B63" i="8"/>
  <c r="C63" i="8"/>
  <c r="D63" i="8"/>
  <c r="E63" i="8"/>
  <c r="F63" i="8"/>
  <c r="G63" i="8"/>
  <c r="H63" i="8"/>
  <c r="I63" i="8"/>
  <c r="J64" i="8"/>
  <c r="A65" i="8"/>
  <c r="B65" i="8"/>
  <c r="C65" i="8"/>
  <c r="D65" i="8"/>
  <c r="E65" i="8"/>
  <c r="F65" i="8"/>
  <c r="G65" i="8"/>
  <c r="H65" i="8"/>
  <c r="I65" i="8"/>
  <c r="J66" i="8"/>
  <c r="A67" i="8"/>
  <c r="B67" i="8"/>
  <c r="C67" i="8"/>
  <c r="D67" i="8"/>
  <c r="E67" i="8"/>
  <c r="F67" i="8"/>
  <c r="G67" i="8"/>
  <c r="H67" i="8"/>
  <c r="I67" i="8"/>
  <c r="A68" i="8"/>
  <c r="B68" i="8"/>
  <c r="C68" i="8"/>
  <c r="D68" i="8"/>
  <c r="E68" i="8"/>
  <c r="F68" i="8"/>
  <c r="G68" i="8"/>
  <c r="H68" i="8"/>
  <c r="I68" i="8"/>
  <c r="A70" i="8"/>
  <c r="B70" i="8"/>
  <c r="C70" i="8"/>
  <c r="D70" i="8"/>
  <c r="E70" i="8"/>
  <c r="F70" i="8"/>
  <c r="G70" i="8"/>
  <c r="H70" i="8"/>
  <c r="I70" i="8"/>
  <c r="J71" i="8"/>
  <c r="A72" i="8"/>
  <c r="B72" i="8"/>
  <c r="C72" i="8"/>
  <c r="D72" i="8"/>
  <c r="E72" i="8"/>
  <c r="F72" i="8"/>
  <c r="G72" i="8"/>
  <c r="H72" i="8"/>
  <c r="I72" i="8"/>
  <c r="A73" i="8"/>
  <c r="B73" i="8"/>
  <c r="C73" i="8"/>
  <c r="D73" i="8"/>
  <c r="E73" i="8"/>
  <c r="F73" i="8"/>
  <c r="G73" i="8"/>
  <c r="H73" i="8"/>
  <c r="I73" i="8"/>
  <c r="A75" i="8"/>
  <c r="B75" i="8"/>
  <c r="C75" i="8"/>
  <c r="D75" i="8"/>
  <c r="E75" i="8"/>
  <c r="F75" i="8"/>
  <c r="G75" i="8"/>
  <c r="H75" i="8"/>
  <c r="I75" i="8"/>
  <c r="J76" i="8"/>
  <c r="A77" i="8"/>
  <c r="B77" i="8"/>
  <c r="C77" i="8"/>
  <c r="D77" i="8"/>
  <c r="E77" i="8"/>
  <c r="F77" i="8"/>
  <c r="G77" i="8"/>
  <c r="H77" i="8"/>
  <c r="I77" i="8"/>
  <c r="J78" i="8"/>
  <c r="A79" i="8"/>
  <c r="B79" i="8"/>
  <c r="C79" i="8"/>
  <c r="D79" i="8"/>
  <c r="E79" i="8"/>
  <c r="F79" i="8"/>
  <c r="G79" i="8"/>
  <c r="H79" i="8"/>
  <c r="I79" i="8"/>
  <c r="A80" i="8"/>
  <c r="B80" i="8"/>
  <c r="C80" i="8"/>
  <c r="D80" i="8"/>
  <c r="E80" i="8"/>
  <c r="F80" i="8"/>
  <c r="G80" i="8"/>
  <c r="H80" i="8"/>
  <c r="I80" i="8"/>
  <c r="A81" i="8"/>
  <c r="B81" i="8"/>
  <c r="C81" i="8"/>
  <c r="D81" i="8"/>
  <c r="E81" i="8"/>
  <c r="F81" i="8"/>
  <c r="G81" i="8"/>
  <c r="H81" i="8"/>
  <c r="I81" i="8"/>
  <c r="A83" i="8"/>
  <c r="B83" i="8"/>
  <c r="C83" i="8"/>
  <c r="D83" i="8"/>
  <c r="E83" i="8"/>
  <c r="F83" i="8"/>
  <c r="G83" i="8"/>
  <c r="H83" i="8"/>
  <c r="I83" i="8"/>
  <c r="J84" i="8"/>
  <c r="A85" i="8"/>
  <c r="B85" i="8"/>
  <c r="C85" i="8"/>
  <c r="D85" i="8"/>
  <c r="E85" i="8"/>
  <c r="F85" i="8"/>
  <c r="G85" i="8"/>
  <c r="H85" i="8"/>
  <c r="I85" i="8"/>
  <c r="A86" i="8"/>
  <c r="B86" i="8"/>
  <c r="C86" i="8"/>
  <c r="D86" i="8"/>
  <c r="E86" i="8"/>
  <c r="F86" i="8"/>
  <c r="G86" i="8"/>
  <c r="H86" i="8"/>
  <c r="I86" i="8"/>
  <c r="A88" i="8"/>
  <c r="B88" i="8"/>
  <c r="C88" i="8"/>
  <c r="D88" i="8"/>
  <c r="E88" i="8"/>
  <c r="F88" i="8"/>
  <c r="G88" i="8"/>
  <c r="H88" i="8"/>
  <c r="I88" i="8"/>
  <c r="J89" i="8"/>
  <c r="A91" i="8"/>
  <c r="B91" i="8"/>
  <c r="C91" i="8"/>
  <c r="D91" i="8"/>
  <c r="E91" i="8"/>
  <c r="F91" i="8"/>
  <c r="G91" i="8"/>
  <c r="H91" i="8"/>
  <c r="I91" i="8"/>
  <c r="K91" i="8"/>
  <c r="A92" i="8"/>
  <c r="B92" i="8"/>
  <c r="C92" i="8"/>
  <c r="D92" i="8"/>
  <c r="E92" i="8"/>
  <c r="F92" i="8"/>
  <c r="G92" i="8"/>
  <c r="H92" i="8"/>
  <c r="I92" i="8"/>
  <c r="K92" i="8"/>
  <c r="A93" i="8"/>
  <c r="B93" i="8"/>
  <c r="C93" i="8"/>
  <c r="D93" i="8"/>
  <c r="E93" i="8"/>
  <c r="F93" i="8"/>
  <c r="G93" i="8"/>
  <c r="H93" i="8"/>
  <c r="I93" i="8"/>
  <c r="A94" i="8"/>
  <c r="B94" i="8"/>
  <c r="C94" i="8"/>
  <c r="D94" i="8"/>
  <c r="E94" i="8"/>
  <c r="F94" i="8"/>
  <c r="G94" i="8"/>
  <c r="H94" i="8"/>
  <c r="I94" i="8"/>
  <c r="A95" i="8"/>
  <c r="B95" i="8"/>
  <c r="C95" i="8"/>
  <c r="D95" i="8"/>
  <c r="E95" i="8"/>
  <c r="F95" i="8"/>
  <c r="G95" i="8"/>
  <c r="H95" i="8"/>
  <c r="I95" i="8"/>
  <c r="A96" i="8"/>
  <c r="B96" i="8"/>
  <c r="C96" i="8"/>
  <c r="D96" i="8"/>
  <c r="E96" i="8"/>
  <c r="F96" i="8"/>
  <c r="G96" i="8"/>
  <c r="H96" i="8"/>
  <c r="I96" i="8"/>
  <c r="A98" i="8"/>
  <c r="B98" i="8"/>
  <c r="C98" i="8"/>
  <c r="D98" i="8"/>
  <c r="E98" i="8"/>
  <c r="F98" i="8"/>
  <c r="G98" i="8"/>
  <c r="H98" i="8"/>
  <c r="I98" i="8"/>
  <c r="A99" i="8"/>
  <c r="B99" i="8"/>
  <c r="C99" i="8"/>
  <c r="D99" i="8"/>
  <c r="E99" i="8"/>
  <c r="F99" i="8"/>
  <c r="G99" i="8"/>
  <c r="H99" i="8"/>
  <c r="I99" i="8"/>
  <c r="A101" i="8"/>
  <c r="B101" i="8"/>
  <c r="C101" i="8"/>
  <c r="D101" i="8"/>
  <c r="E101" i="8"/>
  <c r="F101" i="8"/>
  <c r="G101" i="8"/>
  <c r="H101" i="8"/>
  <c r="I101" i="8"/>
  <c r="A102" i="8"/>
  <c r="B102" i="8"/>
  <c r="C102" i="8"/>
  <c r="D102" i="8"/>
  <c r="E102" i="8"/>
  <c r="F102" i="8"/>
  <c r="G102" i="8"/>
  <c r="H102" i="8"/>
  <c r="I102" i="8"/>
  <c r="A103" i="8"/>
  <c r="B103" i="8"/>
  <c r="C103" i="8"/>
  <c r="D103" i="8"/>
  <c r="E103" i="8"/>
  <c r="F103" i="8"/>
  <c r="G103" i="8"/>
  <c r="H103" i="8"/>
  <c r="I103" i="8"/>
  <c r="A105" i="8"/>
  <c r="B105" i="8"/>
  <c r="C105" i="8"/>
  <c r="D105" i="8"/>
  <c r="E105" i="8"/>
  <c r="F105" i="8"/>
  <c r="G105" i="8"/>
  <c r="H105" i="8"/>
  <c r="I105" i="8"/>
  <c r="J106" i="8"/>
  <c r="A107" i="8"/>
  <c r="B107" i="8"/>
  <c r="C107" i="8"/>
  <c r="D107" i="8"/>
  <c r="E107" i="8"/>
  <c r="F107" i="8"/>
  <c r="G107" i="8"/>
  <c r="H107" i="8"/>
  <c r="I107" i="8"/>
  <c r="A108" i="8"/>
  <c r="B108" i="8"/>
  <c r="C108" i="8"/>
  <c r="D108" i="8"/>
  <c r="E108" i="8"/>
  <c r="F108" i="8"/>
  <c r="G108" i="8"/>
  <c r="H108" i="8"/>
  <c r="I108" i="8"/>
  <c r="A110" i="8"/>
  <c r="B110" i="8"/>
  <c r="C110" i="8"/>
  <c r="D110" i="8"/>
  <c r="E110" i="8"/>
  <c r="F110" i="8"/>
  <c r="G110" i="8"/>
  <c r="H110" i="8"/>
  <c r="I110" i="8"/>
  <c r="J111" i="8"/>
  <c r="A112" i="8"/>
  <c r="B112" i="8"/>
  <c r="C112" i="8"/>
  <c r="D112" i="8"/>
  <c r="E112" i="8"/>
  <c r="F112" i="8"/>
  <c r="G112" i="8"/>
  <c r="H112" i="8"/>
  <c r="I112" i="8"/>
  <c r="J113" i="8"/>
  <c r="A114" i="8"/>
  <c r="B114" i="8"/>
  <c r="C114" i="8"/>
  <c r="D114" i="8"/>
  <c r="E114" i="8"/>
  <c r="F114" i="8"/>
  <c r="G114" i="8"/>
  <c r="H114" i="8"/>
  <c r="I114" i="8"/>
  <c r="J115" i="8"/>
  <c r="A116" i="8"/>
  <c r="B116" i="8"/>
  <c r="C116" i="8"/>
  <c r="D116" i="8"/>
  <c r="E116" i="8"/>
  <c r="F116" i="8"/>
  <c r="G116" i="8"/>
  <c r="H116" i="8"/>
  <c r="I116" i="8"/>
  <c r="J117" i="8"/>
  <c r="A118" i="8"/>
  <c r="B118" i="8"/>
  <c r="C118" i="8"/>
  <c r="D118" i="8"/>
  <c r="E118" i="8"/>
  <c r="F118" i="8"/>
  <c r="G118" i="8"/>
  <c r="H118" i="8"/>
  <c r="I118" i="8"/>
  <c r="J119" i="8"/>
  <c r="A120" i="8"/>
  <c r="B120" i="8"/>
  <c r="C120" i="8"/>
  <c r="D120" i="8"/>
  <c r="E120" i="8"/>
  <c r="F120" i="8"/>
  <c r="G120" i="8"/>
  <c r="H120" i="8"/>
  <c r="I120" i="8"/>
  <c r="A121" i="8"/>
  <c r="B121" i="8"/>
  <c r="C121" i="8"/>
  <c r="D121" i="8"/>
  <c r="E121" i="8"/>
  <c r="F121" i="8"/>
  <c r="G121" i="8"/>
  <c r="H121" i="8"/>
  <c r="I121" i="8"/>
  <c r="A122" i="8"/>
  <c r="B122" i="8"/>
  <c r="C122" i="8"/>
  <c r="D122" i="8"/>
  <c r="E122" i="8"/>
  <c r="F122" i="8"/>
  <c r="G122" i="8"/>
  <c r="H122" i="8"/>
  <c r="I122" i="8"/>
  <c r="A123" i="8"/>
  <c r="B123" i="8"/>
  <c r="C123" i="8"/>
  <c r="D123" i="8"/>
  <c r="E123" i="8"/>
  <c r="F123" i="8"/>
  <c r="G123" i="8"/>
  <c r="H123" i="8"/>
  <c r="I123" i="8"/>
  <c r="A124" i="8"/>
  <c r="B124" i="8"/>
  <c r="C124" i="8"/>
  <c r="D124" i="8"/>
  <c r="E124" i="8"/>
  <c r="F124" i="8"/>
  <c r="G124" i="8"/>
  <c r="H124" i="8"/>
  <c r="I124" i="8"/>
  <c r="A126" i="8"/>
  <c r="B126" i="8"/>
  <c r="C126" i="8"/>
  <c r="D126" i="8"/>
  <c r="E126" i="8"/>
  <c r="F126" i="8"/>
  <c r="G126" i="8"/>
  <c r="H126" i="8"/>
  <c r="I126" i="8"/>
  <c r="J127" i="8"/>
  <c r="A128" i="8"/>
  <c r="B128" i="8"/>
  <c r="C128" i="8"/>
  <c r="D128" i="8"/>
  <c r="E128" i="8"/>
  <c r="F128" i="8"/>
  <c r="G128" i="8"/>
  <c r="H128" i="8"/>
  <c r="I128" i="8"/>
  <c r="J129" i="8"/>
  <c r="A130" i="8"/>
  <c r="B130" i="8"/>
  <c r="C130" i="8"/>
  <c r="D130" i="8"/>
  <c r="E130" i="8"/>
  <c r="F130" i="8"/>
  <c r="G130" i="8"/>
  <c r="H130" i="8"/>
  <c r="I130" i="8"/>
  <c r="A131" i="8"/>
  <c r="B131" i="8"/>
  <c r="C131" i="8"/>
  <c r="D131" i="8"/>
  <c r="E131" i="8"/>
  <c r="F131" i="8"/>
  <c r="G131" i="8"/>
  <c r="H131" i="8"/>
  <c r="I131" i="8"/>
  <c r="A132" i="8"/>
  <c r="B132" i="8"/>
  <c r="C132" i="8"/>
  <c r="D132" i="8"/>
  <c r="E132" i="8"/>
  <c r="F132" i="8"/>
  <c r="G132" i="8"/>
  <c r="H132" i="8"/>
  <c r="I132" i="8"/>
  <c r="A134" i="8"/>
  <c r="B134" i="8"/>
  <c r="C134" i="8"/>
  <c r="D134" i="8"/>
  <c r="E134" i="8"/>
  <c r="F134" i="8"/>
  <c r="G134" i="8"/>
  <c r="H134" i="8"/>
  <c r="I134" i="8"/>
  <c r="A135" i="8"/>
  <c r="B135" i="8"/>
  <c r="C135" i="8"/>
  <c r="D135" i="8"/>
  <c r="E135" i="8"/>
  <c r="F135" i="8"/>
  <c r="G135" i="8"/>
  <c r="H135" i="8"/>
  <c r="I135" i="8"/>
  <c r="A137" i="8"/>
  <c r="B137" i="8"/>
  <c r="C137" i="8"/>
  <c r="D137" i="8"/>
  <c r="E137" i="8"/>
  <c r="F137" i="8"/>
  <c r="G137" i="8"/>
  <c r="H137" i="8"/>
  <c r="I137" i="8"/>
  <c r="J138" i="8"/>
  <c r="A139" i="8"/>
  <c r="B139" i="8"/>
  <c r="C139" i="8"/>
  <c r="D139" i="8"/>
  <c r="E139" i="8"/>
  <c r="F139" i="8"/>
  <c r="G139" i="8"/>
  <c r="H139" i="8"/>
  <c r="I139" i="8"/>
  <c r="A140" i="8"/>
  <c r="B140" i="8"/>
  <c r="C140" i="8"/>
  <c r="D140" i="8"/>
  <c r="E140" i="8"/>
  <c r="F140" i="8"/>
  <c r="G140" i="8"/>
  <c r="H140" i="8"/>
  <c r="I140" i="8"/>
  <c r="A142" i="8"/>
  <c r="B142" i="8"/>
  <c r="C142" i="8"/>
  <c r="D142" i="8"/>
  <c r="E142" i="8"/>
  <c r="F142" i="8"/>
  <c r="G142" i="8"/>
  <c r="H142" i="8"/>
  <c r="I142" i="8"/>
  <c r="K142" i="8"/>
  <c r="A143" i="8"/>
  <c r="B143" i="8"/>
  <c r="C143" i="8"/>
  <c r="D143" i="8"/>
  <c r="E143" i="8"/>
  <c r="F143" i="8"/>
  <c r="G143" i="8"/>
  <c r="H143" i="8"/>
  <c r="I143" i="8"/>
  <c r="A144" i="8"/>
  <c r="B144" i="8"/>
  <c r="C144" i="8"/>
  <c r="D144" i="8"/>
  <c r="E144" i="8"/>
  <c r="F144" i="8"/>
  <c r="G144" i="8"/>
  <c r="H144" i="8"/>
  <c r="I144" i="8"/>
  <c r="A145" i="8"/>
  <c r="B145" i="8"/>
  <c r="C145" i="8"/>
  <c r="D145" i="8"/>
  <c r="E145" i="8"/>
  <c r="F145" i="8"/>
  <c r="G145" i="8"/>
  <c r="H145" i="8"/>
  <c r="I145" i="8"/>
  <c r="A146" i="8"/>
  <c r="B146" i="8"/>
  <c r="C146" i="8"/>
  <c r="D146" i="8"/>
  <c r="E146" i="8"/>
  <c r="F146" i="8"/>
  <c r="G146" i="8"/>
  <c r="H146" i="8"/>
  <c r="I146" i="8"/>
  <c r="A147" i="8"/>
  <c r="B147" i="8"/>
  <c r="C147" i="8"/>
  <c r="D147" i="8"/>
  <c r="E147" i="8"/>
  <c r="F147" i="8"/>
  <c r="G147" i="8"/>
  <c r="H147" i="8"/>
  <c r="I147" i="8"/>
  <c r="A148" i="8"/>
  <c r="B148" i="8"/>
  <c r="C148" i="8"/>
  <c r="D148" i="8"/>
  <c r="E148" i="8"/>
  <c r="F148" i="8"/>
  <c r="G148" i="8"/>
  <c r="H148" i="8"/>
  <c r="I148" i="8"/>
  <c r="A149" i="8"/>
  <c r="B149" i="8"/>
  <c r="C149" i="8"/>
  <c r="D149" i="8"/>
  <c r="E149" i="8"/>
  <c r="F149" i="8"/>
  <c r="G149" i="8"/>
  <c r="H149" i="8"/>
  <c r="I149" i="8"/>
  <c r="A150" i="8"/>
  <c r="B150" i="8"/>
  <c r="C150" i="8"/>
  <c r="D150" i="8"/>
  <c r="E150" i="8"/>
  <c r="F150" i="8"/>
  <c r="G150" i="8"/>
  <c r="H150" i="8"/>
  <c r="I150" i="8"/>
  <c r="A152" i="8"/>
  <c r="B152" i="8"/>
  <c r="C152" i="8"/>
  <c r="D152" i="8"/>
  <c r="E152" i="8"/>
  <c r="F152" i="8"/>
  <c r="G152" i="8"/>
  <c r="H152" i="8"/>
  <c r="I152" i="8"/>
  <c r="A153" i="8"/>
  <c r="B153" i="8"/>
  <c r="C153" i="8"/>
  <c r="D153" i="8"/>
  <c r="E153" i="8"/>
  <c r="F153" i="8"/>
  <c r="G153" i="8"/>
  <c r="H153" i="8"/>
  <c r="I153" i="8"/>
  <c r="A154" i="8"/>
  <c r="B154" i="8"/>
  <c r="C154" i="8"/>
  <c r="D154" i="8"/>
  <c r="E154" i="8"/>
  <c r="F154" i="8"/>
  <c r="G154" i="8"/>
  <c r="H154" i="8"/>
  <c r="I154" i="8"/>
  <c r="A155" i="8"/>
  <c r="B155" i="8"/>
  <c r="C155" i="8"/>
  <c r="D155" i="8"/>
  <c r="E155" i="8"/>
  <c r="F155" i="8"/>
  <c r="G155" i="8"/>
  <c r="H155" i="8"/>
  <c r="I155" i="8"/>
  <c r="A156" i="8"/>
  <c r="B156" i="8"/>
  <c r="C156" i="8"/>
  <c r="D156" i="8"/>
  <c r="E156" i="8"/>
  <c r="F156" i="8"/>
  <c r="G156" i="8"/>
  <c r="H156" i="8"/>
  <c r="I156" i="8"/>
  <c r="A157" i="8"/>
  <c r="B157" i="8"/>
  <c r="C157" i="8"/>
  <c r="D157" i="8"/>
  <c r="E157" i="8"/>
  <c r="F157" i="8"/>
  <c r="G157" i="8"/>
  <c r="H157" i="8"/>
  <c r="I157" i="8"/>
  <c r="A158" i="8"/>
  <c r="B158" i="8"/>
  <c r="C158" i="8"/>
  <c r="D158" i="8"/>
  <c r="E158" i="8"/>
  <c r="F158" i="8"/>
  <c r="G158" i="8"/>
  <c r="H158" i="8"/>
  <c r="I158" i="8"/>
  <c r="A159" i="8"/>
  <c r="B159" i="8"/>
  <c r="C159" i="8"/>
  <c r="D159" i="8"/>
  <c r="E159" i="8"/>
  <c r="F159" i="8"/>
  <c r="G159" i="8"/>
  <c r="H159" i="8"/>
  <c r="I159" i="8"/>
  <c r="A161" i="8"/>
  <c r="B161" i="8"/>
  <c r="C161" i="8"/>
  <c r="D161" i="8"/>
  <c r="E161" i="8"/>
  <c r="F161" i="8"/>
  <c r="G161" i="8"/>
  <c r="H161" i="8"/>
  <c r="I161" i="8"/>
  <c r="J162" i="8"/>
  <c r="A163" i="8"/>
  <c r="B163" i="8"/>
  <c r="C163" i="8"/>
  <c r="D163" i="8"/>
  <c r="E163" i="8"/>
  <c r="F163" i="8"/>
  <c r="G163" i="8"/>
  <c r="H163" i="8"/>
  <c r="I163" i="8"/>
  <c r="K163" i="8"/>
  <c r="A164" i="8"/>
  <c r="B164" i="8"/>
  <c r="C164" i="8"/>
  <c r="D164" i="8"/>
  <c r="E164" i="8"/>
  <c r="F164" i="8"/>
  <c r="G164" i="8"/>
  <c r="H164" i="8"/>
  <c r="I164" i="8"/>
  <c r="A166" i="8"/>
  <c r="B166" i="8"/>
  <c r="C166" i="8"/>
  <c r="D166" i="8"/>
  <c r="E166" i="8"/>
  <c r="F166" i="8"/>
  <c r="G166" i="8"/>
  <c r="H166" i="8"/>
  <c r="I166" i="8"/>
  <c r="J167" i="8"/>
  <c r="A168" i="8"/>
  <c r="B168" i="8"/>
  <c r="C168" i="8"/>
  <c r="D168" i="8"/>
  <c r="E168" i="8"/>
  <c r="F168" i="8"/>
  <c r="G168" i="8"/>
  <c r="H168" i="8"/>
  <c r="I168" i="8"/>
  <c r="J169" i="8"/>
  <c r="A170" i="8"/>
  <c r="B170" i="8"/>
  <c r="C170" i="8"/>
  <c r="D170" i="8"/>
  <c r="E170" i="8"/>
  <c r="F170" i="8"/>
  <c r="G170" i="8"/>
  <c r="H170" i="8"/>
  <c r="I170" i="8"/>
  <c r="J171" i="8"/>
  <c r="A172" i="8"/>
  <c r="B172" i="8"/>
  <c r="C172" i="8"/>
  <c r="D172" i="8"/>
  <c r="E172" i="8"/>
  <c r="F172" i="8"/>
  <c r="G172" i="8"/>
  <c r="H172" i="8"/>
  <c r="I172" i="8"/>
  <c r="J173" i="8"/>
  <c r="A174" i="8"/>
  <c r="B174" i="8"/>
  <c r="C174" i="8"/>
  <c r="D174" i="8"/>
  <c r="E174" i="8"/>
  <c r="F174" i="8"/>
  <c r="G174" i="8"/>
  <c r="H174" i="8"/>
  <c r="I174" i="8"/>
  <c r="A175" i="8"/>
  <c r="B175" i="8"/>
  <c r="C175" i="8"/>
  <c r="D175" i="8"/>
  <c r="E175" i="8"/>
  <c r="F175" i="8"/>
  <c r="G175" i="8"/>
  <c r="H175" i="8"/>
  <c r="I175" i="8"/>
  <c r="A177" i="8"/>
  <c r="B177" i="8"/>
  <c r="C177" i="8"/>
  <c r="D177" i="8"/>
  <c r="E177" i="8"/>
  <c r="F177" i="8"/>
  <c r="G177" i="8"/>
  <c r="H177" i="8"/>
  <c r="I177" i="8"/>
  <c r="A178" i="8"/>
  <c r="B178" i="8"/>
  <c r="C178" i="8"/>
  <c r="D178" i="8"/>
  <c r="E178" i="8"/>
  <c r="F178" i="8"/>
  <c r="G178" i="8"/>
  <c r="H178" i="8"/>
  <c r="I178" i="8"/>
  <c r="A180" i="8"/>
  <c r="B180" i="8"/>
  <c r="C180" i="8"/>
  <c r="D180" i="8"/>
  <c r="E180" i="8"/>
  <c r="F180" i="8"/>
  <c r="G180" i="8"/>
  <c r="H180" i="8"/>
  <c r="I180" i="8"/>
  <c r="K180" i="8"/>
  <c r="A181" i="8"/>
  <c r="B181" i="8"/>
  <c r="C181" i="8"/>
  <c r="D181" i="8"/>
  <c r="E181" i="8"/>
  <c r="F181" i="8"/>
  <c r="G181" i="8"/>
  <c r="H181" i="8"/>
  <c r="I181" i="8"/>
  <c r="A182" i="8"/>
  <c r="B182" i="8"/>
  <c r="C182" i="8"/>
  <c r="D182" i="8"/>
  <c r="E182" i="8"/>
  <c r="F182" i="8"/>
  <c r="G182" i="8"/>
  <c r="H182" i="8"/>
  <c r="I182" i="8"/>
  <c r="A183" i="8"/>
  <c r="B183" i="8"/>
  <c r="C183" i="8"/>
  <c r="D183" i="8"/>
  <c r="E183" i="8"/>
  <c r="F183" i="8"/>
  <c r="G183" i="8"/>
  <c r="H183" i="8"/>
  <c r="I183" i="8"/>
  <c r="A184" i="8"/>
  <c r="B184" i="8"/>
  <c r="C184" i="8"/>
  <c r="D184" i="8"/>
  <c r="E184" i="8"/>
  <c r="F184" i="8"/>
  <c r="G184" i="8"/>
  <c r="H184" i="8"/>
  <c r="I184" i="8"/>
  <c r="A186" i="8"/>
  <c r="B186" i="8"/>
  <c r="C186" i="8"/>
  <c r="D186" i="8"/>
  <c r="E186" i="8"/>
  <c r="F186" i="8"/>
  <c r="G186" i="8"/>
  <c r="H186" i="8"/>
  <c r="I186" i="8"/>
  <c r="A187" i="8"/>
  <c r="B187" i="8"/>
  <c r="C187" i="8"/>
  <c r="D187" i="8"/>
  <c r="E187" i="8"/>
  <c r="F187" i="8"/>
  <c r="G187" i="8"/>
  <c r="H187" i="8"/>
  <c r="I187" i="8"/>
  <c r="A189" i="8"/>
  <c r="B189" i="8"/>
  <c r="C189" i="8"/>
  <c r="D189" i="8"/>
  <c r="E189" i="8"/>
  <c r="F189" i="8"/>
  <c r="G189" i="8"/>
  <c r="H189" i="8"/>
  <c r="I189" i="8"/>
  <c r="J190" i="8"/>
  <c r="A191" i="8"/>
  <c r="B191" i="8"/>
  <c r="C191" i="8"/>
  <c r="D191" i="8"/>
  <c r="E191" i="8"/>
  <c r="F191" i="8"/>
  <c r="G191" i="8"/>
  <c r="H191" i="8"/>
  <c r="I191" i="8"/>
  <c r="A192" i="8"/>
  <c r="B192" i="8"/>
  <c r="C192" i="8"/>
  <c r="D192" i="8"/>
  <c r="E192" i="8"/>
  <c r="F192" i="8"/>
  <c r="G192" i="8"/>
  <c r="H192" i="8"/>
  <c r="I192" i="8"/>
  <c r="A193" i="8"/>
  <c r="B193" i="8"/>
  <c r="C193" i="8"/>
  <c r="D193" i="8"/>
  <c r="E193" i="8"/>
  <c r="F193" i="8"/>
  <c r="G193" i="8"/>
  <c r="H193" i="8"/>
  <c r="I193" i="8"/>
  <c r="A194" i="8"/>
  <c r="B194" i="8"/>
  <c r="C194" i="8"/>
  <c r="D194" i="8"/>
  <c r="E194" i="8"/>
  <c r="F194" i="8"/>
  <c r="G194" i="8"/>
  <c r="H194" i="8"/>
  <c r="I194" i="8"/>
  <c r="A195" i="8"/>
  <c r="B195" i="8"/>
  <c r="C195" i="8"/>
  <c r="D195" i="8"/>
  <c r="E195" i="8"/>
  <c r="F195" i="8"/>
  <c r="G195" i="8"/>
  <c r="H195" i="8"/>
  <c r="I195" i="8"/>
  <c r="A196" i="8"/>
  <c r="B196" i="8"/>
  <c r="C196" i="8"/>
  <c r="D196" i="8"/>
  <c r="E196" i="8"/>
  <c r="F196" i="8"/>
  <c r="G196" i="8"/>
  <c r="H196" i="8"/>
  <c r="I196" i="8"/>
  <c r="A198" i="8"/>
  <c r="B198" i="8"/>
  <c r="C198" i="8"/>
  <c r="D198" i="8"/>
  <c r="E198" i="8"/>
  <c r="F198" i="8"/>
  <c r="G198" i="8"/>
  <c r="H198" i="8"/>
  <c r="I198" i="8"/>
  <c r="A199" i="8"/>
  <c r="B199" i="8"/>
  <c r="C199" i="8"/>
  <c r="D199" i="8"/>
  <c r="E199" i="8"/>
  <c r="F199" i="8"/>
  <c r="G199" i="8"/>
  <c r="H199" i="8"/>
  <c r="I199" i="8"/>
  <c r="A200" i="8"/>
  <c r="B200" i="8"/>
  <c r="C200" i="8"/>
  <c r="D200" i="8"/>
  <c r="E200" i="8"/>
  <c r="F200" i="8"/>
  <c r="G200" i="8"/>
  <c r="H200" i="8"/>
  <c r="I200" i="8"/>
  <c r="A202" i="8"/>
  <c r="B202" i="8"/>
  <c r="C202" i="8"/>
  <c r="D202" i="8"/>
  <c r="E202" i="8"/>
  <c r="F202" i="8"/>
  <c r="G202" i="8"/>
  <c r="H202" i="8"/>
  <c r="I202" i="8"/>
  <c r="A203" i="8"/>
  <c r="B203" i="8"/>
  <c r="C203" i="8"/>
  <c r="D203" i="8"/>
  <c r="E203" i="8"/>
  <c r="F203" i="8"/>
  <c r="G203" i="8"/>
  <c r="H203" i="8"/>
  <c r="I203" i="8"/>
  <c r="A204" i="8"/>
  <c r="B204" i="8"/>
  <c r="C204" i="8"/>
  <c r="D204" i="8"/>
  <c r="E204" i="8"/>
  <c r="F204" i="8"/>
  <c r="G204" i="8"/>
  <c r="H204" i="8"/>
  <c r="I204" i="8"/>
  <c r="A205" i="8"/>
  <c r="B205" i="8"/>
  <c r="C205" i="8"/>
  <c r="D205" i="8"/>
  <c r="E205" i="8"/>
  <c r="F205" i="8"/>
  <c r="G205" i="8"/>
  <c r="H205" i="8"/>
  <c r="I205" i="8"/>
  <c r="A206" i="8"/>
  <c r="B206" i="8"/>
  <c r="C206" i="8"/>
  <c r="D206" i="8"/>
  <c r="E206" i="8"/>
  <c r="F206" i="8"/>
  <c r="G206" i="8"/>
  <c r="H206" i="8"/>
  <c r="I206" i="8"/>
  <c r="A207" i="8"/>
  <c r="B207" i="8"/>
  <c r="C207" i="8"/>
  <c r="D207" i="8"/>
  <c r="E207" i="8"/>
  <c r="F207" i="8"/>
  <c r="G207" i="8"/>
  <c r="H207" i="8"/>
  <c r="I207" i="8"/>
  <c r="A208" i="8"/>
  <c r="B208" i="8"/>
  <c r="C208" i="8"/>
  <c r="D208" i="8"/>
  <c r="E208" i="8"/>
  <c r="F208" i="8"/>
  <c r="G208" i="8"/>
  <c r="H208" i="8"/>
  <c r="I208" i="8"/>
  <c r="A209" i="8"/>
  <c r="B209" i="8"/>
  <c r="C209" i="8"/>
  <c r="D209" i="8"/>
  <c r="E209" i="8"/>
  <c r="F209" i="8"/>
  <c r="G209" i="8"/>
  <c r="H209" i="8"/>
  <c r="I209" i="8"/>
  <c r="A211" i="8"/>
  <c r="B211" i="8"/>
  <c r="C211" i="8"/>
  <c r="D211" i="8"/>
  <c r="E211" i="8"/>
  <c r="F211" i="8"/>
  <c r="G211" i="8"/>
  <c r="H211" i="8"/>
  <c r="I211" i="8"/>
  <c r="J212" i="8"/>
  <c r="A213" i="8"/>
  <c r="B213" i="8"/>
  <c r="C213" i="8"/>
  <c r="D213" i="8"/>
  <c r="E213" i="8"/>
  <c r="F213" i="8"/>
  <c r="G213" i="8"/>
  <c r="H213" i="8"/>
  <c r="I213" i="8"/>
  <c r="K213" i="8"/>
  <c r="A214" i="8"/>
  <c r="B214" i="8"/>
  <c r="C214" i="8"/>
  <c r="D214" i="8"/>
  <c r="E214" i="8"/>
  <c r="F214" i="8"/>
  <c r="G214" i="8"/>
  <c r="H214" i="8"/>
  <c r="I214" i="8"/>
  <c r="A216" i="8"/>
  <c r="B216" i="8"/>
  <c r="C216" i="8"/>
  <c r="D216" i="8"/>
  <c r="E216" i="8"/>
  <c r="F216" i="8"/>
  <c r="G216" i="8"/>
  <c r="H216" i="8"/>
  <c r="I216" i="8"/>
  <c r="A217" i="8"/>
  <c r="B217" i="8"/>
  <c r="C217" i="8"/>
  <c r="D217" i="8"/>
  <c r="E217" i="8"/>
  <c r="F217" i="8"/>
  <c r="G217" i="8"/>
  <c r="H217" i="8"/>
  <c r="I217" i="8"/>
  <c r="A218" i="8"/>
  <c r="B218" i="8"/>
  <c r="C218" i="8"/>
  <c r="D218" i="8"/>
  <c r="E218" i="8"/>
  <c r="F218" i="8"/>
  <c r="G218" i="8"/>
  <c r="H218" i="8"/>
  <c r="I218" i="8"/>
  <c r="A219" i="8"/>
  <c r="B219" i="8"/>
  <c r="C219" i="8"/>
  <c r="D219" i="8"/>
  <c r="E219" i="8"/>
  <c r="F219" i="8"/>
  <c r="G219" i="8"/>
  <c r="H219" i="8"/>
  <c r="I219" i="8"/>
  <c r="A220" i="8"/>
  <c r="B220" i="8"/>
  <c r="C220" i="8"/>
  <c r="D220" i="8"/>
  <c r="E220" i="8"/>
  <c r="F220" i="8"/>
  <c r="G220" i="8"/>
  <c r="H220" i="8"/>
  <c r="I220" i="8"/>
  <c r="A221" i="8"/>
  <c r="B221" i="8"/>
  <c r="C221" i="8"/>
  <c r="D221" i="8"/>
  <c r="E221" i="8"/>
  <c r="F221" i="8"/>
  <c r="G221" i="8"/>
  <c r="H221" i="8"/>
  <c r="I221" i="8"/>
  <c r="A222" i="8"/>
  <c r="B222" i="8"/>
  <c r="C222" i="8"/>
  <c r="D222" i="8"/>
  <c r="E222" i="8"/>
  <c r="F222" i="8"/>
  <c r="G222" i="8"/>
  <c r="H222" i="8"/>
  <c r="I222" i="8"/>
  <c r="A223" i="8"/>
  <c r="B223" i="8"/>
  <c r="C223" i="8"/>
  <c r="D223" i="8"/>
  <c r="E223" i="8"/>
  <c r="F223" i="8"/>
  <c r="G223" i="8"/>
  <c r="H223" i="8"/>
  <c r="I223" i="8"/>
  <c r="A224" i="8"/>
  <c r="B224" i="8"/>
  <c r="C224" i="8"/>
  <c r="D224" i="8"/>
  <c r="E224" i="8"/>
  <c r="F224" i="8"/>
  <c r="G224" i="8"/>
  <c r="H224" i="8"/>
  <c r="I224" i="8"/>
  <c r="A225" i="8"/>
  <c r="B225" i="8"/>
  <c r="C225" i="8"/>
  <c r="D225" i="8"/>
  <c r="E225" i="8"/>
  <c r="F225" i="8"/>
  <c r="G225" i="8"/>
  <c r="H225" i="8"/>
  <c r="I225" i="8"/>
  <c r="A226" i="8"/>
  <c r="B226" i="8"/>
  <c r="C226" i="8"/>
  <c r="D226" i="8"/>
  <c r="E226" i="8"/>
  <c r="F226" i="8"/>
  <c r="G226" i="8"/>
  <c r="H226" i="8"/>
  <c r="I226" i="8"/>
  <c r="A228" i="8"/>
  <c r="B228" i="8"/>
  <c r="C228" i="8"/>
  <c r="D228" i="8"/>
  <c r="E228" i="8"/>
  <c r="F228" i="8"/>
  <c r="G228" i="8"/>
  <c r="H228" i="8"/>
  <c r="I228" i="8"/>
  <c r="A229" i="8"/>
  <c r="B229" i="8"/>
  <c r="C229" i="8"/>
  <c r="D229" i="8"/>
  <c r="E229" i="8"/>
  <c r="F229" i="8"/>
  <c r="G229" i="8"/>
  <c r="H229" i="8"/>
  <c r="I229" i="8"/>
  <c r="A231" i="8"/>
  <c r="B231" i="8"/>
  <c r="C231" i="8"/>
  <c r="D231" i="8"/>
  <c r="E231" i="8"/>
  <c r="F231" i="8"/>
  <c r="G231" i="8"/>
  <c r="H231" i="8"/>
  <c r="I231" i="8"/>
  <c r="K231" i="8"/>
  <c r="A232" i="8"/>
  <c r="B232" i="8"/>
  <c r="C232" i="8"/>
  <c r="D232" i="8"/>
  <c r="E232" i="8"/>
  <c r="F232" i="8"/>
  <c r="G232" i="8"/>
  <c r="H232" i="8"/>
  <c r="I232" i="8"/>
  <c r="A233" i="8"/>
  <c r="B233" i="8"/>
  <c r="C233" i="8"/>
  <c r="D233" i="8"/>
  <c r="E233" i="8"/>
  <c r="F233" i="8"/>
  <c r="G233" i="8"/>
  <c r="H233" i="8"/>
  <c r="I233" i="8"/>
  <c r="A234" i="8"/>
  <c r="B234" i="8"/>
  <c r="C234" i="8"/>
  <c r="D234" i="8"/>
  <c r="E234" i="8"/>
  <c r="F234" i="8"/>
  <c r="G234" i="8"/>
  <c r="H234" i="8"/>
  <c r="I234" i="8"/>
  <c r="A235" i="8"/>
  <c r="B235" i="8"/>
  <c r="C235" i="8"/>
  <c r="D235" i="8"/>
  <c r="E235" i="8"/>
  <c r="F235" i="8"/>
  <c r="G235" i="8"/>
  <c r="H235" i="8"/>
  <c r="I235" i="8"/>
  <c r="A237" i="8"/>
  <c r="B237" i="8"/>
  <c r="C237" i="8"/>
  <c r="D237" i="8"/>
  <c r="E237" i="8"/>
  <c r="F237" i="8"/>
  <c r="G237" i="8"/>
  <c r="H237" i="8"/>
  <c r="I237" i="8"/>
  <c r="J238" i="8"/>
  <c r="A239" i="8"/>
  <c r="B239" i="8"/>
  <c r="C239" i="8"/>
  <c r="D239" i="8"/>
  <c r="E239" i="8"/>
  <c r="F239" i="8"/>
  <c r="G239" i="8"/>
  <c r="H239" i="8"/>
  <c r="I239" i="8"/>
  <c r="J240" i="8"/>
  <c r="A241" i="8"/>
  <c r="B241" i="8"/>
  <c r="C241" i="8"/>
  <c r="D241" i="8"/>
  <c r="E241" i="8"/>
  <c r="F241" i="8"/>
  <c r="G241" i="8"/>
  <c r="H241" i="8"/>
  <c r="I241" i="8"/>
  <c r="A242" i="8"/>
  <c r="B242" i="8"/>
  <c r="C242" i="8"/>
  <c r="D242" i="8"/>
  <c r="E242" i="8"/>
  <c r="F242" i="8"/>
  <c r="G242" i="8"/>
  <c r="H242" i="8"/>
  <c r="I242" i="8"/>
  <c r="A244" i="8"/>
  <c r="B244" i="8"/>
  <c r="C244" i="8"/>
  <c r="D244" i="8"/>
  <c r="E244" i="8"/>
  <c r="F244" i="8"/>
  <c r="G244" i="8"/>
  <c r="H244" i="8"/>
  <c r="I244" i="8"/>
  <c r="J245" i="8"/>
  <c r="A246" i="8"/>
  <c r="B246" i="8"/>
  <c r="C246" i="8"/>
  <c r="D246" i="8"/>
  <c r="E246" i="8"/>
  <c r="F246" i="8"/>
  <c r="G246" i="8"/>
  <c r="H246" i="8"/>
  <c r="I246" i="8"/>
  <c r="J247" i="8"/>
  <c r="A248" i="8"/>
  <c r="B248" i="8"/>
  <c r="C248" i="8"/>
  <c r="D248" i="8"/>
  <c r="E248" i="8"/>
  <c r="F248" i="8"/>
  <c r="G248" i="8"/>
  <c r="H248" i="8"/>
  <c r="I248" i="8"/>
  <c r="J249" i="8"/>
  <c r="A250" i="8"/>
  <c r="B250" i="8"/>
  <c r="C250" i="8"/>
  <c r="D250" i="8"/>
  <c r="E250" i="8"/>
  <c r="F250" i="8"/>
  <c r="G250" i="8"/>
  <c r="H250" i="8"/>
  <c r="I250" i="8"/>
  <c r="A251" i="8"/>
  <c r="B251" i="8"/>
  <c r="C251" i="8"/>
  <c r="D251" i="8"/>
  <c r="E251" i="8"/>
  <c r="F251" i="8"/>
  <c r="G251" i="8"/>
  <c r="H251" i="8"/>
  <c r="I251" i="8"/>
  <c r="A253" i="8"/>
  <c r="B253" i="8"/>
  <c r="C253" i="8"/>
  <c r="D253" i="8"/>
  <c r="E253" i="8"/>
  <c r="F253" i="8"/>
  <c r="G253" i="8"/>
  <c r="H253" i="8"/>
  <c r="I253" i="8"/>
  <c r="K253" i="8"/>
  <c r="A254" i="8"/>
  <c r="B254" i="8"/>
  <c r="C254" i="8"/>
  <c r="D254" i="8"/>
  <c r="E254" i="8"/>
  <c r="F254" i="8"/>
  <c r="G254" i="8"/>
  <c r="H254" i="8"/>
  <c r="I254" i="8"/>
  <c r="A255" i="8"/>
  <c r="B255" i="8"/>
  <c r="C255" i="8"/>
  <c r="D255" i="8"/>
  <c r="E255" i="8"/>
  <c r="F255" i="8"/>
  <c r="G255" i="8"/>
  <c r="H255" i="8"/>
  <c r="I255" i="8"/>
  <c r="A256" i="8"/>
  <c r="B256" i="8"/>
  <c r="C256" i="8"/>
  <c r="D256" i="8"/>
  <c r="E256" i="8"/>
  <c r="F256" i="8"/>
  <c r="G256" i="8"/>
  <c r="H256" i="8"/>
  <c r="I256" i="8"/>
  <c r="A257" i="8"/>
  <c r="B257" i="8"/>
  <c r="C257" i="8"/>
  <c r="D257" i="8"/>
  <c r="E257" i="8"/>
  <c r="F257" i="8"/>
  <c r="G257" i="8"/>
  <c r="H257" i="8"/>
  <c r="I257" i="8"/>
  <c r="A258" i="8"/>
  <c r="B258" i="8"/>
  <c r="C258" i="8"/>
  <c r="D258" i="8"/>
  <c r="E258" i="8"/>
  <c r="F258" i="8"/>
  <c r="G258" i="8"/>
  <c r="H258" i="8"/>
  <c r="I258" i="8"/>
  <c r="A259" i="8"/>
  <c r="B259" i="8"/>
  <c r="C259" i="8"/>
  <c r="D259" i="8"/>
  <c r="E259" i="8"/>
  <c r="F259" i="8"/>
  <c r="G259" i="8"/>
  <c r="H259" i="8"/>
  <c r="I259" i="8"/>
  <c r="A261" i="8"/>
  <c r="B261" i="8"/>
  <c r="C261" i="8"/>
  <c r="D261" i="8"/>
  <c r="E261" i="8"/>
  <c r="F261" i="8"/>
  <c r="G261" i="8"/>
  <c r="H261" i="8"/>
  <c r="I261" i="8"/>
  <c r="K261" i="8"/>
  <c r="A262" i="8"/>
  <c r="B262" i="8"/>
  <c r="C262" i="8"/>
  <c r="D262" i="8"/>
  <c r="E262" i="8"/>
  <c r="F262" i="8"/>
  <c r="G262" i="8"/>
  <c r="H262" i="8"/>
  <c r="I262" i="8"/>
  <c r="A263" i="8"/>
  <c r="B263" i="8"/>
  <c r="C263" i="8"/>
  <c r="D263" i="8"/>
  <c r="E263" i="8"/>
  <c r="F263" i="8"/>
  <c r="G263" i="8"/>
  <c r="H263" i="8"/>
  <c r="I263" i="8"/>
  <c r="A264" i="8"/>
  <c r="B264" i="8"/>
  <c r="C264" i="8"/>
  <c r="D264" i="8"/>
  <c r="E264" i="8"/>
  <c r="F264" i="8"/>
  <c r="G264" i="8"/>
  <c r="H264" i="8"/>
  <c r="I264" i="8"/>
  <c r="A265" i="8"/>
  <c r="B265" i="8"/>
  <c r="C265" i="8"/>
  <c r="D265" i="8"/>
  <c r="E265" i="8"/>
  <c r="F265" i="8"/>
  <c r="G265" i="8"/>
  <c r="H265" i="8"/>
  <c r="I265" i="8"/>
  <c r="A267" i="8"/>
  <c r="B267" i="8"/>
  <c r="C267" i="8"/>
  <c r="D267" i="8"/>
  <c r="E267" i="8"/>
  <c r="F267" i="8"/>
  <c r="G267" i="8"/>
  <c r="H267" i="8"/>
  <c r="I267" i="8"/>
  <c r="A268" i="8"/>
  <c r="B268" i="8"/>
  <c r="C268" i="8"/>
  <c r="D268" i="8"/>
  <c r="E268" i="8"/>
  <c r="F268" i="8"/>
  <c r="G268" i="8"/>
  <c r="H268" i="8"/>
  <c r="I268" i="8"/>
  <c r="A269" i="8"/>
  <c r="B269" i="8"/>
  <c r="C269" i="8"/>
  <c r="D269" i="8"/>
  <c r="E269" i="8"/>
  <c r="F269" i="8"/>
  <c r="G269" i="8"/>
  <c r="H269" i="8"/>
  <c r="I269" i="8"/>
  <c r="A270" i="8"/>
  <c r="B270" i="8"/>
  <c r="C270" i="8"/>
  <c r="D270" i="8"/>
  <c r="E270" i="8"/>
  <c r="F270" i="8"/>
  <c r="G270" i="8"/>
  <c r="H270" i="8"/>
  <c r="I270" i="8"/>
  <c r="A272" i="8"/>
  <c r="B272" i="8"/>
  <c r="C272" i="8"/>
  <c r="D272" i="8"/>
  <c r="E272" i="8"/>
  <c r="F272" i="8"/>
  <c r="G272" i="8"/>
  <c r="H272" i="8"/>
  <c r="I272" i="8"/>
  <c r="A273" i="8"/>
  <c r="B273" i="8"/>
  <c r="C273" i="8"/>
  <c r="D273" i="8"/>
  <c r="E273" i="8"/>
  <c r="F273" i="8"/>
  <c r="G273" i="8"/>
  <c r="H273" i="8"/>
  <c r="I273" i="8"/>
  <c r="A274" i="8"/>
  <c r="B274" i="8"/>
  <c r="C274" i="8"/>
  <c r="D274" i="8"/>
  <c r="E274" i="8"/>
  <c r="F274" i="8"/>
  <c r="G274" i="8"/>
  <c r="H274" i="8"/>
  <c r="I274" i="8"/>
  <c r="A276" i="8"/>
  <c r="B276" i="8"/>
  <c r="C276" i="8"/>
  <c r="D276" i="8"/>
  <c r="E276" i="8"/>
  <c r="F276" i="8"/>
  <c r="G276" i="8"/>
  <c r="H276" i="8"/>
  <c r="I276" i="8"/>
  <c r="J277" i="8"/>
  <c r="A278" i="8"/>
  <c r="B278" i="8"/>
  <c r="C278" i="8"/>
  <c r="D278" i="8"/>
  <c r="E278" i="8"/>
  <c r="F278" i="8"/>
  <c r="G278" i="8"/>
  <c r="H278" i="8"/>
  <c r="I278" i="8"/>
  <c r="A279" i="8"/>
  <c r="B279" i="8"/>
  <c r="C279" i="8"/>
  <c r="D279" i="8"/>
  <c r="E279" i="8"/>
  <c r="F279" i="8"/>
  <c r="G279" i="8"/>
  <c r="H279" i="8"/>
  <c r="I279" i="8"/>
  <c r="A281" i="8"/>
  <c r="B281" i="8"/>
  <c r="C281" i="8"/>
  <c r="D281" i="8"/>
  <c r="E281" i="8"/>
  <c r="F281" i="8"/>
  <c r="G281" i="8"/>
  <c r="H281" i="8"/>
  <c r="I281" i="8"/>
  <c r="J282" i="8"/>
  <c r="A283" i="8"/>
  <c r="B283" i="8"/>
  <c r="C283" i="8"/>
  <c r="D283" i="8"/>
  <c r="E283" i="8"/>
  <c r="F283" i="8"/>
  <c r="G283" i="8"/>
  <c r="H283" i="8"/>
  <c r="I283" i="8"/>
  <c r="K283" i="8"/>
  <c r="A284" i="8"/>
  <c r="B284" i="8"/>
  <c r="C284" i="8"/>
  <c r="D284" i="8"/>
  <c r="E284" i="8"/>
  <c r="F284" i="8"/>
  <c r="G284" i="8"/>
  <c r="H284" i="8"/>
  <c r="I284" i="8"/>
  <c r="A286" i="8"/>
  <c r="B286" i="8"/>
  <c r="C286" i="8"/>
  <c r="D286" i="8"/>
  <c r="E286" i="8"/>
  <c r="F286" i="8"/>
  <c r="G286" i="8"/>
  <c r="H286" i="8"/>
  <c r="I286" i="8"/>
  <c r="J287" i="8"/>
  <c r="A288" i="8"/>
  <c r="B288" i="8"/>
  <c r="C288" i="8"/>
  <c r="D288" i="8"/>
  <c r="E288" i="8"/>
  <c r="F288" i="8"/>
  <c r="G288" i="8"/>
  <c r="H288" i="8"/>
  <c r="I288" i="8"/>
  <c r="J289" i="8"/>
  <c r="A290" i="8"/>
  <c r="B290" i="8"/>
  <c r="C290" i="8"/>
  <c r="D290" i="8"/>
  <c r="E290" i="8"/>
  <c r="F290" i="8"/>
  <c r="G290" i="8"/>
  <c r="H290" i="8"/>
  <c r="I290" i="8"/>
  <c r="K290" i="8"/>
  <c r="A291" i="8"/>
  <c r="B291" i="8"/>
  <c r="C291" i="8"/>
  <c r="D291" i="8"/>
  <c r="E291" i="8"/>
  <c r="F291" i="8"/>
  <c r="G291" i="8"/>
  <c r="H291" i="8"/>
  <c r="I291" i="8"/>
  <c r="A293" i="8"/>
  <c r="B293" i="8"/>
  <c r="C293" i="8"/>
  <c r="D293" i="8"/>
  <c r="E293" i="8"/>
  <c r="F293" i="8"/>
  <c r="G293" i="8"/>
  <c r="H293" i="8"/>
  <c r="I293" i="8"/>
  <c r="K293" i="8"/>
  <c r="A294" i="8"/>
  <c r="B294" i="8"/>
  <c r="C294" i="8"/>
  <c r="D294" i="8"/>
  <c r="E294" i="8"/>
  <c r="F294" i="8"/>
  <c r="G294" i="8"/>
  <c r="H294" i="8"/>
  <c r="I294" i="8"/>
  <c r="A296" i="8"/>
  <c r="B296" i="8"/>
  <c r="C296" i="8"/>
  <c r="D296" i="8"/>
  <c r="E296" i="8"/>
  <c r="F296" i="8"/>
  <c r="G296" i="8"/>
  <c r="H296" i="8"/>
  <c r="I296" i="8"/>
  <c r="J297" i="8"/>
  <c r="A298" i="8"/>
  <c r="B298" i="8"/>
  <c r="C298" i="8"/>
  <c r="D298" i="8"/>
  <c r="E298" i="8"/>
  <c r="F298" i="8"/>
  <c r="G298" i="8"/>
  <c r="H298" i="8"/>
  <c r="I298" i="8"/>
  <c r="J299" i="8"/>
  <c r="A300" i="8"/>
  <c r="B300" i="8"/>
  <c r="C300" i="8"/>
  <c r="D300" i="8"/>
  <c r="E300" i="8"/>
  <c r="F300" i="8"/>
  <c r="G300" i="8"/>
  <c r="H300" i="8"/>
  <c r="I300" i="8"/>
  <c r="J301" i="8"/>
  <c r="A302" i="8"/>
  <c r="B302" i="8"/>
  <c r="C302" i="8"/>
  <c r="D302" i="8"/>
  <c r="E302" i="8"/>
  <c r="F302" i="8"/>
  <c r="G302" i="8"/>
  <c r="H302" i="8"/>
  <c r="I302" i="8"/>
  <c r="J303" i="8"/>
  <c r="A304" i="8"/>
  <c r="B304" i="8"/>
  <c r="C304" i="8"/>
  <c r="D304" i="8"/>
  <c r="E304" i="8"/>
  <c r="F304" i="8"/>
  <c r="G304" i="8"/>
  <c r="H304" i="8"/>
  <c r="I304" i="8"/>
  <c r="J305" i="8"/>
  <c r="A306" i="8"/>
  <c r="B306" i="8"/>
  <c r="C306" i="8"/>
  <c r="D306" i="8"/>
  <c r="E306" i="8"/>
  <c r="F306" i="8"/>
  <c r="G306" i="8"/>
  <c r="H306" i="8"/>
  <c r="I306" i="8"/>
  <c r="J307" i="8"/>
  <c r="A308" i="8"/>
  <c r="B308" i="8"/>
  <c r="C308" i="8"/>
  <c r="D308" i="8"/>
  <c r="E308" i="8"/>
  <c r="F308" i="8"/>
  <c r="G308" i="8"/>
  <c r="H308" i="8"/>
  <c r="I308" i="8"/>
  <c r="J309" i="8"/>
  <c r="A310" i="8"/>
  <c r="B310" i="8"/>
  <c r="C310" i="8"/>
  <c r="D310" i="8"/>
  <c r="E310" i="8"/>
  <c r="F310" i="8"/>
  <c r="G310" i="8"/>
  <c r="H310" i="8"/>
  <c r="I310" i="8"/>
  <c r="K310" i="8"/>
  <c r="A311" i="8"/>
  <c r="B311" i="8"/>
  <c r="C311" i="8"/>
  <c r="D311" i="8"/>
  <c r="E311" i="8"/>
  <c r="F311" i="8"/>
  <c r="G311" i="8"/>
  <c r="H311" i="8"/>
  <c r="I311" i="8"/>
  <c r="A313" i="8"/>
  <c r="B313" i="8"/>
  <c r="C313" i="8"/>
  <c r="D313" i="8"/>
  <c r="E313" i="8"/>
  <c r="F313" i="8"/>
  <c r="G313" i="8"/>
  <c r="H313" i="8"/>
  <c r="I313" i="8"/>
  <c r="K313" i="8"/>
  <c r="A314" i="8"/>
  <c r="B314" i="8"/>
  <c r="C314" i="8"/>
  <c r="D314" i="8"/>
  <c r="E314" i="8"/>
  <c r="F314" i="8"/>
  <c r="G314" i="8"/>
  <c r="H314" i="8"/>
  <c r="I314" i="8"/>
  <c r="A315" i="8"/>
  <c r="B315" i="8"/>
  <c r="C315" i="8"/>
  <c r="D315" i="8"/>
  <c r="E315" i="8"/>
  <c r="F315" i="8"/>
  <c r="G315" i="8"/>
  <c r="H315" i="8"/>
  <c r="I315" i="8"/>
  <c r="A317" i="8"/>
  <c r="B317" i="8"/>
  <c r="C317" i="8"/>
  <c r="D317" i="8"/>
  <c r="E317" i="8"/>
  <c r="F317" i="8"/>
  <c r="G317" i="8"/>
  <c r="H317" i="8"/>
  <c r="I317" i="8"/>
  <c r="K317" i="8"/>
  <c r="A326" i="8"/>
  <c r="B326" i="8"/>
  <c r="C326" i="8"/>
  <c r="D326" i="8"/>
  <c r="E326" i="8"/>
  <c r="F326" i="8"/>
  <c r="G326" i="8"/>
  <c r="H326" i="8"/>
  <c r="I326" i="8"/>
  <c r="J327" i="8"/>
  <c r="A328" i="8"/>
  <c r="B328" i="8"/>
  <c r="C328" i="8"/>
  <c r="D328" i="8"/>
  <c r="E328" i="8"/>
  <c r="F328" i="8"/>
  <c r="G328" i="8"/>
  <c r="H328" i="8"/>
  <c r="I328" i="8"/>
  <c r="A329" i="8"/>
  <c r="B329" i="8"/>
  <c r="C329" i="8"/>
  <c r="D329" i="8"/>
  <c r="E329" i="8"/>
  <c r="F329" i="8"/>
  <c r="G329" i="8"/>
  <c r="H329" i="8"/>
  <c r="I329" i="8"/>
  <c r="A330" i="8"/>
  <c r="B330" i="8"/>
  <c r="C330" i="8"/>
  <c r="D330" i="8"/>
  <c r="E330" i="8"/>
  <c r="F330" i="8"/>
  <c r="G330" i="8"/>
  <c r="H330" i="8"/>
  <c r="I330" i="8"/>
  <c r="A331" i="8"/>
  <c r="B331" i="8"/>
  <c r="C331" i="8"/>
  <c r="D331" i="8"/>
  <c r="E331" i="8"/>
  <c r="F331" i="8"/>
  <c r="G331" i="8"/>
  <c r="H331" i="8"/>
  <c r="I331" i="8"/>
  <c r="A333" i="8"/>
  <c r="B333" i="8"/>
  <c r="C333" i="8"/>
  <c r="D333" i="8"/>
  <c r="E333" i="8"/>
  <c r="F333" i="8"/>
  <c r="G333" i="8"/>
  <c r="H333" i="8"/>
  <c r="I333" i="8"/>
  <c r="A334" i="8"/>
  <c r="B334" i="8"/>
  <c r="C334" i="8"/>
  <c r="D334" i="8"/>
  <c r="E334" i="8"/>
  <c r="F334" i="8"/>
  <c r="G334" i="8"/>
  <c r="H334" i="8"/>
  <c r="I334" i="8"/>
  <c r="A336" i="8"/>
  <c r="B336" i="8"/>
  <c r="C336" i="8"/>
  <c r="D336" i="8"/>
  <c r="E336" i="8"/>
  <c r="F336" i="8"/>
  <c r="G336" i="8"/>
  <c r="H336" i="8"/>
  <c r="I336" i="8"/>
  <c r="K336" i="8"/>
  <c r="A337" i="8"/>
  <c r="B337" i="8"/>
  <c r="C337" i="8"/>
  <c r="D337" i="8"/>
  <c r="E337" i="8"/>
  <c r="F337" i="8"/>
  <c r="G337" i="8"/>
  <c r="H337" i="8"/>
  <c r="I337" i="8"/>
  <c r="A339" i="8"/>
  <c r="B339" i="8"/>
  <c r="C339" i="8"/>
  <c r="D339" i="8"/>
  <c r="E339" i="8"/>
  <c r="F339" i="8"/>
  <c r="G339" i="8"/>
  <c r="H339" i="8"/>
  <c r="I339" i="8"/>
  <c r="J340" i="8"/>
  <c r="A341" i="8"/>
  <c r="B341" i="8"/>
  <c r="C341" i="8"/>
  <c r="D341" i="8"/>
  <c r="E341" i="8"/>
  <c r="F341" i="8"/>
  <c r="G341" i="8"/>
  <c r="H341" i="8"/>
  <c r="I341" i="8"/>
  <c r="J342" i="8"/>
  <c r="A343" i="8"/>
  <c r="B343" i="8"/>
  <c r="C343" i="8"/>
  <c r="D343" i="8"/>
  <c r="E343" i="8"/>
  <c r="F343" i="8"/>
  <c r="G343" i="8"/>
  <c r="H343" i="8"/>
  <c r="I343" i="8"/>
  <c r="J344" i="8"/>
  <c r="A345" i="8"/>
  <c r="B345" i="8"/>
  <c r="C345" i="8"/>
  <c r="D345" i="8"/>
  <c r="E345" i="8"/>
  <c r="F345" i="8"/>
  <c r="G345" i="8"/>
  <c r="H345" i="8"/>
  <c r="I345" i="8"/>
  <c r="A346" i="8"/>
  <c r="B346" i="8"/>
  <c r="C346" i="8"/>
  <c r="D346" i="8"/>
  <c r="E346" i="8"/>
  <c r="F346" i="8"/>
  <c r="G346" i="8"/>
  <c r="H346" i="8"/>
  <c r="I346" i="8"/>
  <c r="A347" i="8"/>
  <c r="B347" i="8"/>
  <c r="C347" i="8"/>
  <c r="D347" i="8"/>
  <c r="E347" i="8"/>
  <c r="F347" i="8"/>
  <c r="G347" i="8"/>
  <c r="H347" i="8"/>
  <c r="I347" i="8"/>
  <c r="A349" i="8"/>
  <c r="B349" i="8"/>
  <c r="C349" i="8"/>
  <c r="D349" i="8"/>
  <c r="E349" i="8"/>
  <c r="F349" i="8"/>
  <c r="G349" i="8"/>
  <c r="H349" i="8"/>
  <c r="I349" i="8"/>
  <c r="A350" i="8"/>
  <c r="B350" i="8"/>
  <c r="C350" i="8"/>
  <c r="D350" i="8"/>
  <c r="E350" i="8"/>
  <c r="F350" i="8"/>
  <c r="G350" i="8"/>
  <c r="H350" i="8"/>
  <c r="I350" i="8"/>
  <c r="A352" i="8"/>
  <c r="B352" i="8"/>
  <c r="C352" i="8"/>
  <c r="D352" i="8"/>
  <c r="E352" i="8"/>
  <c r="F352" i="8"/>
  <c r="G352" i="8"/>
  <c r="H352" i="8"/>
  <c r="I352" i="8"/>
  <c r="A353" i="8"/>
  <c r="B353" i="8"/>
  <c r="C353" i="8"/>
  <c r="D353" i="8"/>
  <c r="E353" i="8"/>
  <c r="F353" i="8"/>
  <c r="G353" i="8"/>
  <c r="H353" i="8"/>
  <c r="I353" i="8"/>
  <c r="A355" i="8"/>
  <c r="B355" i="8"/>
  <c r="C355" i="8"/>
  <c r="D355" i="8"/>
  <c r="E355" i="8"/>
  <c r="F355" i="8"/>
  <c r="G355" i="8"/>
  <c r="H355" i="8"/>
  <c r="I355" i="8"/>
  <c r="K355" i="8"/>
  <c r="A356" i="8"/>
  <c r="B356" i="8"/>
  <c r="C356" i="8"/>
  <c r="D356" i="8"/>
  <c r="E356" i="8"/>
  <c r="F356" i="8"/>
  <c r="G356" i="8"/>
  <c r="H356" i="8"/>
  <c r="I356" i="8"/>
  <c r="A358" i="8"/>
  <c r="B358" i="8"/>
  <c r="C358" i="8"/>
  <c r="D358" i="8"/>
  <c r="E358" i="8"/>
  <c r="F358" i="8"/>
  <c r="G358" i="8"/>
  <c r="H358" i="8"/>
  <c r="I358" i="8"/>
  <c r="K358" i="8"/>
  <c r="A359" i="8"/>
  <c r="B359" i="8"/>
  <c r="C359" i="8"/>
  <c r="D359" i="8"/>
  <c r="E359" i="8"/>
  <c r="F359" i="8"/>
  <c r="G359" i="8"/>
  <c r="H359" i="8"/>
  <c r="I359" i="8"/>
  <c r="A361" i="8"/>
  <c r="B361" i="8"/>
  <c r="C361" i="8"/>
  <c r="D361" i="8"/>
  <c r="E361" i="8"/>
  <c r="F361" i="8"/>
  <c r="G361" i="8"/>
  <c r="H361" i="8"/>
  <c r="I361" i="8"/>
  <c r="A362" i="8"/>
  <c r="B362" i="8"/>
  <c r="C362" i="8"/>
  <c r="D362" i="8"/>
  <c r="E362" i="8"/>
  <c r="F362" i="8"/>
  <c r="G362" i="8"/>
  <c r="H362" i="8"/>
  <c r="I362" i="8"/>
  <c r="A363" i="8"/>
  <c r="B363" i="8"/>
  <c r="C363" i="8"/>
  <c r="D363" i="8"/>
  <c r="E363" i="8"/>
  <c r="F363" i="8"/>
  <c r="G363" i="8"/>
  <c r="H363" i="8"/>
  <c r="I363" i="8"/>
  <c r="A364" i="8"/>
  <c r="B364" i="8"/>
  <c r="C364" i="8"/>
  <c r="D364" i="8"/>
  <c r="E364" i="8"/>
  <c r="F364" i="8"/>
  <c r="G364" i="8"/>
  <c r="H364" i="8"/>
  <c r="I364" i="8"/>
  <c r="A365" i="8"/>
  <c r="B365" i="8"/>
  <c r="C365" i="8"/>
  <c r="D365" i="8"/>
  <c r="E365" i="8"/>
  <c r="F365" i="8"/>
  <c r="G365" i="8"/>
  <c r="H365" i="8"/>
  <c r="I365" i="8"/>
  <c r="A366" i="8"/>
  <c r="B366" i="8"/>
  <c r="C366" i="8"/>
  <c r="D366" i="8"/>
  <c r="E366" i="8"/>
  <c r="F366" i="8"/>
  <c r="G366" i="8"/>
  <c r="H366" i="8"/>
  <c r="I366" i="8"/>
  <c r="A367" i="8"/>
  <c r="B367" i="8"/>
  <c r="C367" i="8"/>
  <c r="D367" i="8"/>
  <c r="E367" i="8"/>
  <c r="F367" i="8"/>
  <c r="G367" i="8"/>
  <c r="H367" i="8"/>
  <c r="I367" i="8"/>
  <c r="A368" i="8"/>
  <c r="B368" i="8"/>
  <c r="C368" i="8"/>
  <c r="D368" i="8"/>
  <c r="E368" i="8"/>
  <c r="F368" i="8"/>
  <c r="G368" i="8"/>
  <c r="H368" i="8"/>
  <c r="I368" i="8"/>
  <c r="A369" i="8"/>
  <c r="B369" i="8"/>
  <c r="C369" i="8"/>
  <c r="D369" i="8"/>
  <c r="E369" i="8"/>
  <c r="F369" i="8"/>
  <c r="G369" i="8"/>
  <c r="H369" i="8"/>
  <c r="I369" i="8"/>
  <c r="A370" i="8"/>
  <c r="B370" i="8"/>
  <c r="C370" i="8"/>
  <c r="D370" i="8"/>
  <c r="E370" i="8"/>
  <c r="F370" i="8"/>
  <c r="G370" i="8"/>
  <c r="H370" i="8"/>
  <c r="I370" i="8"/>
  <c r="A372" i="8"/>
  <c r="B372" i="8"/>
  <c r="C372" i="8"/>
  <c r="D372" i="8"/>
  <c r="E372" i="8"/>
  <c r="F372" i="8"/>
  <c r="G372" i="8"/>
  <c r="H372" i="8"/>
  <c r="I372" i="8"/>
  <c r="A373" i="8"/>
  <c r="B373" i="8"/>
  <c r="C373" i="8"/>
  <c r="D373" i="8"/>
  <c r="E373" i="8"/>
  <c r="F373" i="8"/>
  <c r="G373" i="8"/>
  <c r="H373" i="8"/>
  <c r="I373" i="8"/>
  <c r="A374" i="8"/>
  <c r="B374" i="8"/>
  <c r="C374" i="8"/>
  <c r="D374" i="8"/>
  <c r="E374" i="8"/>
  <c r="F374" i="8"/>
  <c r="G374" i="8"/>
  <c r="H374" i="8"/>
  <c r="I374" i="8"/>
  <c r="A375" i="8"/>
  <c r="B375" i="8"/>
  <c r="C375" i="8"/>
  <c r="D375" i="8"/>
  <c r="E375" i="8"/>
  <c r="F375" i="8"/>
  <c r="G375" i="8"/>
  <c r="H375" i="8"/>
  <c r="I375" i="8"/>
  <c r="A376" i="8"/>
  <c r="B376" i="8"/>
  <c r="C376" i="8"/>
  <c r="D376" i="8"/>
  <c r="E376" i="8"/>
  <c r="F376" i="8"/>
  <c r="G376" i="8"/>
  <c r="H376" i="8"/>
  <c r="I376" i="8"/>
  <c r="A377" i="8"/>
  <c r="B377" i="8"/>
  <c r="C377" i="8"/>
  <c r="D377" i="8"/>
  <c r="E377" i="8"/>
  <c r="F377" i="8"/>
  <c r="G377" i="8"/>
  <c r="H377" i="8"/>
  <c r="I377" i="8"/>
  <c r="A378" i="8"/>
  <c r="B378" i="8"/>
  <c r="C378" i="8"/>
  <c r="D378" i="8"/>
  <c r="E378" i="8"/>
  <c r="F378" i="8"/>
  <c r="G378" i="8"/>
  <c r="H378" i="8"/>
  <c r="I378" i="8"/>
  <c r="A379" i="8"/>
  <c r="B379" i="8"/>
  <c r="C379" i="8"/>
  <c r="D379" i="8"/>
  <c r="E379" i="8"/>
  <c r="F379" i="8"/>
  <c r="G379" i="8"/>
  <c r="H379" i="8"/>
  <c r="I379" i="8"/>
  <c r="A380" i="8"/>
  <c r="B380" i="8"/>
  <c r="C380" i="8"/>
  <c r="D380" i="8"/>
  <c r="E380" i="8"/>
  <c r="F380" i="8"/>
  <c r="G380" i="8"/>
  <c r="H380" i="8"/>
  <c r="I380" i="8"/>
  <c r="A381" i="8"/>
  <c r="B381" i="8"/>
  <c r="C381" i="8"/>
  <c r="D381" i="8"/>
  <c r="E381" i="8"/>
  <c r="F381" i="8"/>
  <c r="G381" i="8"/>
  <c r="H381" i="8"/>
  <c r="I381" i="8"/>
  <c r="A382" i="8"/>
  <c r="B382" i="8"/>
  <c r="C382" i="8"/>
  <c r="D382" i="8"/>
  <c r="E382" i="8"/>
  <c r="F382" i="8"/>
  <c r="G382" i="8"/>
  <c r="H382" i="8"/>
  <c r="I382" i="8"/>
  <c r="A383" i="8"/>
  <c r="B383" i="8"/>
  <c r="C383" i="8"/>
  <c r="D383" i="8"/>
  <c r="E383" i="8"/>
  <c r="F383" i="8"/>
  <c r="G383" i="8"/>
  <c r="H383" i="8"/>
  <c r="I383" i="8"/>
  <c r="A384" i="8"/>
  <c r="B384" i="8"/>
  <c r="C384" i="8"/>
  <c r="D384" i="8"/>
  <c r="E384" i="8"/>
  <c r="F384" i="8"/>
  <c r="G384" i="8"/>
  <c r="H384" i="8"/>
  <c r="I384" i="8"/>
  <c r="A386" i="8"/>
  <c r="B386" i="8"/>
  <c r="C386" i="8"/>
  <c r="D386" i="8"/>
  <c r="E386" i="8"/>
  <c r="F386" i="8"/>
  <c r="G386" i="8"/>
  <c r="H386" i="8"/>
  <c r="I386" i="8"/>
  <c r="A387" i="8"/>
  <c r="B387" i="8"/>
  <c r="C387" i="8"/>
  <c r="D387" i="8"/>
  <c r="E387" i="8"/>
  <c r="F387" i="8"/>
  <c r="G387" i="8"/>
  <c r="H387" i="8"/>
  <c r="I387" i="8"/>
  <c r="A388" i="8"/>
  <c r="B388" i="8"/>
  <c r="C388" i="8"/>
  <c r="D388" i="8"/>
  <c r="E388" i="8"/>
  <c r="F388" i="8"/>
  <c r="G388" i="8"/>
  <c r="H388" i="8"/>
  <c r="I388" i="8"/>
  <c r="A389" i="8"/>
  <c r="B389" i="8"/>
  <c r="C389" i="8"/>
  <c r="D389" i="8"/>
  <c r="E389" i="8"/>
  <c r="F389" i="8"/>
  <c r="G389" i="8"/>
  <c r="H389" i="8"/>
  <c r="I389" i="8"/>
  <c r="A390" i="8"/>
  <c r="B390" i="8"/>
  <c r="C390" i="8"/>
  <c r="D390" i="8"/>
  <c r="E390" i="8"/>
  <c r="F390" i="8"/>
  <c r="G390" i="8"/>
  <c r="H390" i="8"/>
  <c r="I390" i="8"/>
  <c r="A391" i="8"/>
  <c r="B391" i="8"/>
  <c r="C391" i="8"/>
  <c r="D391" i="8"/>
  <c r="E391" i="8"/>
  <c r="F391" i="8"/>
  <c r="G391" i="8"/>
  <c r="H391" i="8"/>
  <c r="I391" i="8"/>
  <c r="A392" i="8"/>
  <c r="B392" i="8"/>
  <c r="C392" i="8"/>
  <c r="D392" i="8"/>
  <c r="E392" i="8"/>
  <c r="F392" i="8"/>
  <c r="G392" i="8"/>
  <c r="H392" i="8"/>
  <c r="I392" i="8"/>
  <c r="A394" i="8"/>
  <c r="B394" i="8"/>
  <c r="C394" i="8"/>
  <c r="D394" i="8"/>
  <c r="E394" i="8"/>
  <c r="F394" i="8"/>
  <c r="G394" i="8"/>
  <c r="H394" i="8"/>
  <c r="I394" i="8"/>
  <c r="A395" i="8"/>
  <c r="B395" i="8"/>
  <c r="C395" i="8"/>
  <c r="D395" i="8"/>
  <c r="E395" i="8"/>
  <c r="F395" i="8"/>
  <c r="G395" i="8"/>
  <c r="H395" i="8"/>
  <c r="I395" i="8"/>
  <c r="A397" i="8"/>
  <c r="B397" i="8"/>
  <c r="C397" i="8"/>
  <c r="D397" i="8"/>
  <c r="E397" i="8"/>
  <c r="F397" i="8"/>
  <c r="G397" i="8"/>
  <c r="H397" i="8"/>
  <c r="I397" i="8"/>
  <c r="J398" i="8"/>
  <c r="A399" i="8"/>
  <c r="B399" i="8"/>
  <c r="C399" i="8"/>
  <c r="D399" i="8"/>
  <c r="E399" i="8"/>
  <c r="F399" i="8"/>
  <c r="G399" i="8"/>
  <c r="H399" i="8"/>
  <c r="I399" i="8"/>
  <c r="J400" i="8"/>
  <c r="A401" i="8"/>
  <c r="B401" i="8"/>
  <c r="C401" i="8"/>
  <c r="D401" i="8"/>
  <c r="E401" i="8"/>
  <c r="F401" i="8"/>
  <c r="G401" i="8"/>
  <c r="H401" i="8"/>
  <c r="I401" i="8"/>
  <c r="A402" i="8"/>
  <c r="B402" i="8"/>
  <c r="C402" i="8"/>
  <c r="D402" i="8"/>
  <c r="E402" i="8"/>
  <c r="F402" i="8"/>
  <c r="G402" i="8"/>
  <c r="H402" i="8"/>
  <c r="I402" i="8"/>
  <c r="A403" i="8"/>
  <c r="B403" i="8"/>
  <c r="C403" i="8"/>
  <c r="D403" i="8"/>
  <c r="E403" i="8"/>
  <c r="F403" i="8"/>
  <c r="G403" i="8"/>
  <c r="H403" i="8"/>
  <c r="I403" i="8"/>
  <c r="A405" i="8"/>
  <c r="B405" i="8"/>
  <c r="C405" i="8"/>
  <c r="D405" i="8"/>
  <c r="E405" i="8"/>
  <c r="F405" i="8"/>
  <c r="G405" i="8"/>
  <c r="H405" i="8"/>
  <c r="I405" i="8"/>
  <c r="A406" i="8"/>
  <c r="B406" i="8"/>
  <c r="C406" i="8"/>
  <c r="D406" i="8"/>
  <c r="E406" i="8"/>
  <c r="F406" i="8"/>
  <c r="G406" i="8"/>
  <c r="H406" i="8"/>
  <c r="I406" i="8"/>
  <c r="A408" i="8"/>
  <c r="B408" i="8"/>
  <c r="C408" i="8"/>
  <c r="D408" i="8"/>
  <c r="E408" i="8"/>
  <c r="F408" i="8"/>
  <c r="G408" i="8"/>
  <c r="H408" i="8"/>
  <c r="I408" i="8"/>
  <c r="A409" i="8"/>
  <c r="B409" i="8"/>
  <c r="C409" i="8"/>
  <c r="D409" i="8"/>
  <c r="E409" i="8"/>
  <c r="F409" i="8"/>
  <c r="G409" i="8"/>
  <c r="H409" i="8"/>
  <c r="I409" i="8"/>
  <c r="A410" i="8"/>
  <c r="B410" i="8"/>
  <c r="C410" i="8"/>
  <c r="D410" i="8"/>
  <c r="E410" i="8"/>
  <c r="F410" i="8"/>
  <c r="G410" i="8"/>
  <c r="H410" i="8"/>
  <c r="I410" i="8"/>
  <c r="A412" i="8"/>
  <c r="B412" i="8"/>
  <c r="C412" i="8"/>
  <c r="D412" i="8"/>
  <c r="E412" i="8"/>
  <c r="F412" i="8"/>
  <c r="G412" i="8"/>
  <c r="H412" i="8"/>
  <c r="I412" i="8"/>
  <c r="A413" i="8"/>
  <c r="B413" i="8"/>
  <c r="C413" i="8"/>
  <c r="D413" i="8"/>
  <c r="E413" i="8"/>
  <c r="F413" i="8"/>
  <c r="G413" i="8"/>
  <c r="H413" i="8"/>
  <c r="I413" i="8"/>
  <c r="A414" i="8"/>
  <c r="B414" i="8"/>
  <c r="C414" i="8"/>
  <c r="D414" i="8"/>
  <c r="E414" i="8"/>
  <c r="F414" i="8"/>
  <c r="G414" i="8"/>
  <c r="H414" i="8"/>
  <c r="I414" i="8"/>
  <c r="A416" i="8"/>
  <c r="B416" i="8"/>
  <c r="C416" i="8"/>
  <c r="D416" i="8"/>
  <c r="E416" i="8"/>
  <c r="F416" i="8"/>
  <c r="G416" i="8"/>
  <c r="H416" i="8"/>
  <c r="I416" i="8"/>
  <c r="K416" i="8"/>
  <c r="A417" i="8"/>
  <c r="B417" i="8"/>
  <c r="C417" i="8"/>
  <c r="D417" i="8"/>
  <c r="E417" i="8"/>
  <c r="F417" i="8"/>
  <c r="G417" i="8"/>
  <c r="H417" i="8"/>
  <c r="I417" i="8"/>
  <c r="A419" i="8"/>
  <c r="B419" i="8"/>
  <c r="C419" i="8"/>
  <c r="D419" i="8"/>
  <c r="E419" i="8"/>
  <c r="F419" i="8"/>
  <c r="G419" i="8"/>
  <c r="H419" i="8"/>
  <c r="I419" i="8"/>
  <c r="J420" i="8"/>
  <c r="A421" i="8"/>
  <c r="B421" i="8"/>
  <c r="C421" i="8"/>
  <c r="D421" i="8"/>
  <c r="E421" i="8"/>
  <c r="F421" i="8"/>
  <c r="G421" i="8"/>
  <c r="H421" i="8"/>
  <c r="I421" i="8"/>
  <c r="J422" i="8"/>
  <c r="A423" i="8"/>
  <c r="B423" i="8"/>
  <c r="C423" i="8"/>
  <c r="D423" i="8"/>
  <c r="E423" i="8"/>
  <c r="F423" i="8"/>
  <c r="G423" i="8"/>
  <c r="H423" i="8"/>
  <c r="I423" i="8"/>
  <c r="J424" i="8"/>
  <c r="A426" i="8"/>
  <c r="B426" i="8"/>
  <c r="C426" i="8"/>
  <c r="D426" i="8"/>
  <c r="E426" i="8"/>
  <c r="F426" i="8"/>
  <c r="G426" i="8"/>
  <c r="H426" i="8"/>
  <c r="I426" i="8"/>
  <c r="K426" i="8"/>
  <c r="A427" i="8"/>
  <c r="B427" i="8"/>
  <c r="C427" i="8"/>
  <c r="D427" i="8"/>
  <c r="E427" i="8"/>
  <c r="F427" i="8"/>
  <c r="G427" i="8"/>
  <c r="H427" i="8"/>
  <c r="I427" i="8"/>
  <c r="A429" i="8"/>
  <c r="B429" i="8"/>
  <c r="C429" i="8"/>
  <c r="D429" i="8"/>
  <c r="E429" i="8"/>
  <c r="F429" i="8"/>
  <c r="G429" i="8"/>
  <c r="H429" i="8"/>
  <c r="I429" i="8"/>
  <c r="J430" i="8"/>
  <c r="A431" i="8"/>
  <c r="B431" i="8"/>
  <c r="C431" i="8"/>
  <c r="D431" i="8"/>
  <c r="E431" i="8"/>
  <c r="F431" i="8"/>
  <c r="G431" i="8"/>
  <c r="H431" i="8"/>
  <c r="I431" i="8"/>
  <c r="J432" i="8"/>
  <c r="A433" i="8"/>
  <c r="B433" i="8"/>
  <c r="C433" i="8"/>
  <c r="D433" i="8"/>
  <c r="E433" i="8"/>
  <c r="F433" i="8"/>
  <c r="G433" i="8"/>
  <c r="H433" i="8"/>
  <c r="I433" i="8"/>
  <c r="J434" i="8"/>
  <c r="A435" i="8"/>
  <c r="B435" i="8"/>
  <c r="C435" i="8"/>
  <c r="D435" i="8"/>
  <c r="E435" i="8"/>
  <c r="F435" i="8"/>
  <c r="G435" i="8"/>
  <c r="H435" i="8"/>
  <c r="I435" i="8"/>
  <c r="J436" i="8"/>
  <c r="A437" i="8"/>
  <c r="B437" i="8"/>
  <c r="C437" i="8"/>
  <c r="D437" i="8"/>
  <c r="E437" i="8"/>
  <c r="F437" i="8"/>
  <c r="G437" i="8"/>
  <c r="H437" i="8"/>
  <c r="I437" i="8"/>
  <c r="J438" i="8"/>
  <c r="A439" i="8"/>
  <c r="B439" i="8"/>
  <c r="C439" i="8"/>
  <c r="D439" i="8"/>
  <c r="E439" i="8"/>
  <c r="F439" i="8"/>
  <c r="G439" i="8"/>
  <c r="H439" i="8"/>
  <c r="I439" i="8"/>
  <c r="J440" i="8"/>
  <c r="A441" i="8"/>
  <c r="B441" i="8"/>
  <c r="C441" i="8"/>
  <c r="D441" i="8"/>
  <c r="E441" i="8"/>
  <c r="F441" i="8"/>
  <c r="G441" i="8"/>
  <c r="H441" i="8"/>
  <c r="I441" i="8"/>
  <c r="J442" i="8"/>
  <c r="A443" i="8"/>
  <c r="B443" i="8"/>
  <c r="C443" i="8"/>
  <c r="D443" i="8"/>
  <c r="E443" i="8"/>
  <c r="F443" i="8"/>
  <c r="G443" i="8"/>
  <c r="H443" i="8"/>
  <c r="I443" i="8"/>
  <c r="J444" i="8"/>
  <c r="A445" i="8"/>
  <c r="B445" i="8"/>
  <c r="C445" i="8"/>
  <c r="D445" i="8"/>
  <c r="E445" i="8"/>
  <c r="F445" i="8"/>
  <c r="G445" i="8"/>
  <c r="H445" i="8"/>
  <c r="I445" i="8"/>
  <c r="J446" i="8"/>
  <c r="A447" i="8"/>
  <c r="B447" i="8"/>
  <c r="C447" i="8"/>
  <c r="D447" i="8"/>
  <c r="E447" i="8"/>
  <c r="F447" i="8"/>
  <c r="G447" i="8"/>
  <c r="H447" i="8"/>
  <c r="I447" i="8"/>
  <c r="A448" i="8"/>
  <c r="B448" i="8"/>
  <c r="C448" i="8"/>
  <c r="D448" i="8"/>
  <c r="E448" i="8"/>
  <c r="F448" i="8"/>
  <c r="G448" i="8"/>
  <c r="H448" i="8"/>
  <c r="I448" i="8"/>
  <c r="A449" i="8"/>
  <c r="B449" i="8"/>
  <c r="C449" i="8"/>
  <c r="D449" i="8"/>
  <c r="E449" i="8"/>
  <c r="F449" i="8"/>
  <c r="G449" i="8"/>
  <c r="H449" i="8"/>
  <c r="I449" i="8"/>
  <c r="A450" i="8"/>
  <c r="B450" i="8"/>
  <c r="C450" i="8"/>
  <c r="D450" i="8"/>
  <c r="E450" i="8"/>
  <c r="F450" i="8"/>
  <c r="G450" i="8"/>
  <c r="H450" i="8"/>
  <c r="I450" i="8"/>
  <c r="A451" i="8"/>
  <c r="B451" i="8"/>
  <c r="C451" i="8"/>
  <c r="D451" i="8"/>
  <c r="E451" i="8"/>
  <c r="F451" i="8"/>
  <c r="G451" i="8"/>
  <c r="H451" i="8"/>
  <c r="I451" i="8"/>
  <c r="A452" i="8"/>
  <c r="B452" i="8"/>
  <c r="C452" i="8"/>
  <c r="D452" i="8"/>
  <c r="E452" i="8"/>
  <c r="F452" i="8"/>
  <c r="G452" i="8"/>
  <c r="H452" i="8"/>
  <c r="I452" i="8"/>
  <c r="A453" i="8"/>
  <c r="B453" i="8"/>
  <c r="C453" i="8"/>
  <c r="D453" i="8"/>
  <c r="E453" i="8"/>
  <c r="F453" i="8"/>
  <c r="G453" i="8"/>
  <c r="H453" i="8"/>
  <c r="I453" i="8"/>
  <c r="A454" i="8"/>
  <c r="B454" i="8"/>
  <c r="C454" i="8"/>
  <c r="D454" i="8"/>
  <c r="E454" i="8"/>
  <c r="F454" i="8"/>
  <c r="G454" i="8"/>
  <c r="H454" i="8"/>
  <c r="I454" i="8"/>
  <c r="A455" i="8"/>
  <c r="B455" i="8"/>
  <c r="C455" i="8"/>
  <c r="D455" i="8"/>
  <c r="E455" i="8"/>
  <c r="F455" i="8"/>
  <c r="G455" i="8"/>
  <c r="H455" i="8"/>
  <c r="I455" i="8"/>
  <c r="A456" i="8"/>
  <c r="B456" i="8"/>
  <c r="C456" i="8"/>
  <c r="D456" i="8"/>
  <c r="E456" i="8"/>
  <c r="F456" i="8"/>
  <c r="G456" i="8"/>
  <c r="H456" i="8"/>
  <c r="I456" i="8"/>
  <c r="A457" i="8"/>
  <c r="B457" i="8"/>
  <c r="C457" i="8"/>
  <c r="D457" i="8"/>
  <c r="E457" i="8"/>
  <c r="F457" i="8"/>
  <c r="G457" i="8"/>
  <c r="H457" i="8"/>
  <c r="I457" i="8"/>
  <c r="A458" i="8"/>
  <c r="B458" i="8"/>
  <c r="C458" i="8"/>
  <c r="D458" i="8"/>
  <c r="E458" i="8"/>
  <c r="F458" i="8"/>
  <c r="G458" i="8"/>
  <c r="H458" i="8"/>
  <c r="I458" i="8"/>
  <c r="A460" i="8"/>
  <c r="B460" i="8"/>
  <c r="C460" i="8"/>
  <c r="D460" i="8"/>
  <c r="E460" i="8"/>
  <c r="F460" i="8"/>
  <c r="G460" i="8"/>
  <c r="H460" i="8"/>
  <c r="I460" i="8"/>
  <c r="J461" i="8"/>
  <c r="A462" i="8"/>
  <c r="B462" i="8"/>
  <c r="C462" i="8"/>
  <c r="D462" i="8"/>
  <c r="E462" i="8"/>
  <c r="F462" i="8"/>
  <c r="G462" i="8"/>
  <c r="H462" i="8"/>
  <c r="I462" i="8"/>
  <c r="J463" i="8"/>
  <c r="A464" i="8"/>
  <c r="B464" i="8"/>
  <c r="C464" i="8"/>
  <c r="D464" i="8"/>
  <c r="E464" i="8"/>
  <c r="F464" i="8"/>
  <c r="G464" i="8"/>
  <c r="H464" i="8"/>
  <c r="I464" i="8"/>
  <c r="J465" i="8"/>
  <c r="A466" i="8"/>
  <c r="B466" i="8"/>
  <c r="C466" i="8"/>
  <c r="D466" i="8"/>
  <c r="E466" i="8"/>
  <c r="F466" i="8"/>
  <c r="G466" i="8"/>
  <c r="H466" i="8"/>
  <c r="I466" i="8"/>
  <c r="A467" i="8"/>
  <c r="B467" i="8"/>
  <c r="C467" i="8"/>
  <c r="D467" i="8"/>
  <c r="E467" i="8"/>
  <c r="F467" i="8"/>
  <c r="G467" i="8"/>
  <c r="H467" i="8"/>
  <c r="I467" i="8"/>
  <c r="A469" i="8"/>
  <c r="B469" i="8"/>
  <c r="C469" i="8"/>
  <c r="D469" i="8"/>
  <c r="E469" i="8"/>
  <c r="F469" i="8"/>
  <c r="G469" i="8"/>
  <c r="H469" i="8"/>
  <c r="I469" i="8"/>
  <c r="J470" i="8"/>
  <c r="A471" i="8"/>
  <c r="B471" i="8"/>
  <c r="C471" i="8"/>
  <c r="D471" i="8"/>
  <c r="E471" i="8"/>
  <c r="F471" i="8"/>
  <c r="G471" i="8"/>
  <c r="H471" i="8"/>
  <c r="I471" i="8"/>
  <c r="A472" i="8"/>
  <c r="B472" i="8"/>
  <c r="C472" i="8"/>
  <c r="D472" i="8"/>
  <c r="E472" i="8"/>
  <c r="F472" i="8"/>
  <c r="G472" i="8"/>
  <c r="H472" i="8"/>
  <c r="I472" i="8"/>
  <c r="A474" i="8"/>
  <c r="B474" i="8"/>
  <c r="C474" i="8"/>
  <c r="D474" i="8"/>
  <c r="E474" i="8"/>
  <c r="F474" i="8"/>
  <c r="G474" i="8"/>
  <c r="H474" i="8"/>
  <c r="I474" i="8"/>
  <c r="A475" i="8"/>
  <c r="B475" i="8"/>
  <c r="C475" i="8"/>
  <c r="D475" i="8"/>
  <c r="E475" i="8"/>
  <c r="F475" i="8"/>
  <c r="G475" i="8"/>
  <c r="H475" i="8"/>
  <c r="I475" i="8"/>
  <c r="A477" i="8"/>
  <c r="B477" i="8"/>
  <c r="C477" i="8"/>
  <c r="D477" i="8"/>
  <c r="E477" i="8"/>
  <c r="F477" i="8"/>
  <c r="G477" i="8"/>
  <c r="H477" i="8"/>
  <c r="I477" i="8"/>
  <c r="J478" i="8"/>
  <c r="A479" i="8"/>
  <c r="B479" i="8"/>
  <c r="C479" i="8"/>
  <c r="D479" i="8"/>
  <c r="E479" i="8"/>
  <c r="F479" i="8"/>
  <c r="G479" i="8"/>
  <c r="H479" i="8"/>
  <c r="I479" i="8"/>
  <c r="J480" i="8"/>
  <c r="A481" i="8"/>
  <c r="B481" i="8"/>
  <c r="C481" i="8"/>
  <c r="D481" i="8"/>
  <c r="E481" i="8"/>
  <c r="F481" i="8"/>
  <c r="G481" i="8"/>
  <c r="H481" i="8"/>
  <c r="I481" i="8"/>
  <c r="A482" i="8"/>
  <c r="B482" i="8"/>
  <c r="C482" i="8"/>
  <c r="D482" i="8"/>
  <c r="E482" i="8"/>
  <c r="F482" i="8"/>
  <c r="G482" i="8"/>
  <c r="H482" i="8"/>
  <c r="I482" i="8"/>
  <c r="A484" i="8"/>
  <c r="B484" i="8"/>
  <c r="C484" i="8"/>
  <c r="D484" i="8"/>
  <c r="E484" i="8"/>
  <c r="F484" i="8"/>
  <c r="G484" i="8"/>
  <c r="H484" i="8"/>
  <c r="I484" i="8"/>
  <c r="A485" i="8"/>
  <c r="B485" i="8"/>
  <c r="C485" i="8"/>
  <c r="D485" i="8"/>
  <c r="E485" i="8"/>
  <c r="F485" i="8"/>
  <c r="G485" i="8"/>
  <c r="H485" i="8"/>
  <c r="I485" i="8"/>
  <c r="A486" i="8"/>
  <c r="B486" i="8"/>
  <c r="C486" i="8"/>
  <c r="D486" i="8"/>
  <c r="E486" i="8"/>
  <c r="F486" i="8"/>
  <c r="G486" i="8"/>
  <c r="H486" i="8"/>
  <c r="I486" i="8"/>
  <c r="A487" i="8"/>
  <c r="B487" i="8"/>
  <c r="C487" i="8"/>
  <c r="D487" i="8"/>
  <c r="E487" i="8"/>
  <c r="F487" i="8"/>
  <c r="G487" i="8"/>
  <c r="H487" i="8"/>
  <c r="I487" i="8"/>
  <c r="A489" i="8"/>
  <c r="B489" i="8"/>
  <c r="C489" i="8"/>
  <c r="D489" i="8"/>
  <c r="E489" i="8"/>
  <c r="F489" i="8"/>
  <c r="G489" i="8"/>
  <c r="H489" i="8"/>
  <c r="I489" i="8"/>
  <c r="J490" i="8"/>
  <c r="A491" i="8"/>
  <c r="B491" i="8"/>
  <c r="C491" i="8"/>
  <c r="D491" i="8"/>
  <c r="E491" i="8"/>
  <c r="F491" i="8"/>
  <c r="G491" i="8"/>
  <c r="H491" i="8"/>
  <c r="I491" i="8"/>
  <c r="J492" i="8"/>
  <c r="A493" i="8"/>
  <c r="B493" i="8"/>
  <c r="C493" i="8"/>
  <c r="D493" i="8"/>
  <c r="E493" i="8"/>
  <c r="F493" i="8"/>
  <c r="G493" i="8"/>
  <c r="H493" i="8"/>
  <c r="I493" i="8"/>
  <c r="J494" i="8"/>
  <c r="A496" i="8"/>
  <c r="B496" i="8"/>
  <c r="C496" i="8"/>
  <c r="D496" i="8"/>
  <c r="E496" i="8"/>
  <c r="F496" i="8"/>
  <c r="G496" i="8"/>
  <c r="H496" i="8"/>
  <c r="I496" i="8"/>
  <c r="K496" i="8"/>
  <c r="A497" i="8"/>
  <c r="B497" i="8"/>
  <c r="C497" i="8"/>
  <c r="D497" i="8"/>
  <c r="E497" i="8"/>
  <c r="F497" i="8"/>
  <c r="G497" i="8"/>
  <c r="H497" i="8"/>
  <c r="I497" i="8"/>
  <c r="A498" i="8"/>
  <c r="B498" i="8"/>
  <c r="C498" i="8"/>
  <c r="D498" i="8"/>
  <c r="E498" i="8"/>
  <c r="F498" i="8"/>
  <c r="G498" i="8"/>
  <c r="H498" i="8"/>
  <c r="I498" i="8"/>
  <c r="A500" i="8"/>
  <c r="B500" i="8"/>
  <c r="C500" i="8"/>
  <c r="D500" i="8"/>
  <c r="E500" i="8"/>
  <c r="F500" i="8"/>
  <c r="G500" i="8"/>
  <c r="H500" i="8"/>
  <c r="I500" i="8"/>
  <c r="A501" i="8"/>
  <c r="B501" i="8"/>
  <c r="C501" i="8"/>
  <c r="D501" i="8"/>
  <c r="E501" i="8"/>
  <c r="F501" i="8"/>
  <c r="G501" i="8"/>
  <c r="H501" i="8"/>
  <c r="I501" i="8"/>
  <c r="A502" i="8"/>
  <c r="B502" i="8"/>
  <c r="C502" i="8"/>
  <c r="D502" i="8"/>
  <c r="E502" i="8"/>
  <c r="F502" i="8"/>
  <c r="G502" i="8"/>
  <c r="H502" i="8"/>
  <c r="I502" i="8"/>
  <c r="A503" i="8"/>
  <c r="B503" i="8"/>
  <c r="C503" i="8"/>
  <c r="D503" i="8"/>
  <c r="E503" i="8"/>
  <c r="F503" i="8"/>
  <c r="G503" i="8"/>
  <c r="H503" i="8"/>
  <c r="I503" i="8"/>
  <c r="A505" i="8"/>
  <c r="B505" i="8"/>
  <c r="C505" i="8"/>
  <c r="D505" i="8"/>
  <c r="E505" i="8"/>
  <c r="F505" i="8"/>
  <c r="G505" i="8"/>
  <c r="H505" i="8"/>
  <c r="I505" i="8"/>
  <c r="A506" i="8"/>
  <c r="B506" i="8"/>
  <c r="C506" i="8"/>
  <c r="D506" i="8"/>
  <c r="E506" i="8"/>
  <c r="F506" i="8"/>
  <c r="G506" i="8"/>
  <c r="H506" i="8"/>
  <c r="I506" i="8"/>
  <c r="A508" i="8"/>
  <c r="B508" i="8"/>
  <c r="C508" i="8"/>
  <c r="D508" i="8"/>
  <c r="E508" i="8"/>
  <c r="F508" i="8"/>
  <c r="G508" i="8"/>
  <c r="H508" i="8"/>
  <c r="I508" i="8"/>
  <c r="A509" i="8"/>
  <c r="B509" i="8"/>
  <c r="C509" i="8"/>
  <c r="D509" i="8"/>
  <c r="E509" i="8"/>
  <c r="F509" i="8"/>
  <c r="G509" i="8"/>
  <c r="H509" i="8"/>
  <c r="I509" i="8"/>
  <c r="A511" i="8"/>
  <c r="B511" i="8"/>
  <c r="C511" i="8"/>
  <c r="D511" i="8"/>
  <c r="E511" i="8"/>
  <c r="F511" i="8"/>
  <c r="G511" i="8"/>
  <c r="H511" i="8"/>
  <c r="I511" i="8"/>
  <c r="A512" i="8"/>
  <c r="B512" i="8"/>
  <c r="C512" i="8"/>
  <c r="D512" i="8"/>
  <c r="E512" i="8"/>
  <c r="F512" i="8"/>
  <c r="G512" i="8"/>
  <c r="H512" i="8"/>
  <c r="I512" i="8"/>
  <c r="A514" i="8"/>
  <c r="B514" i="8"/>
  <c r="C514" i="8"/>
  <c r="D514" i="8"/>
  <c r="E514" i="8"/>
  <c r="F514" i="8"/>
  <c r="G514" i="8"/>
  <c r="H514" i="8"/>
  <c r="I514" i="8"/>
  <c r="A515" i="8"/>
  <c r="B515" i="8"/>
  <c r="C515" i="8"/>
  <c r="D515" i="8"/>
  <c r="E515" i="8"/>
  <c r="F515" i="8"/>
  <c r="G515" i="8"/>
  <c r="H515" i="8"/>
  <c r="I515" i="8"/>
  <c r="A517" i="8"/>
  <c r="B517" i="8"/>
  <c r="C517" i="8"/>
  <c r="D517" i="8"/>
  <c r="E517" i="8"/>
  <c r="F517" i="8"/>
  <c r="G517" i="8"/>
  <c r="H517" i="8"/>
  <c r="I517" i="8"/>
  <c r="A518" i="8"/>
  <c r="B518" i="8"/>
  <c r="C518" i="8"/>
  <c r="D518" i="8"/>
  <c r="E518" i="8"/>
  <c r="F518" i="8"/>
  <c r="G518" i="8"/>
  <c r="H518" i="8"/>
  <c r="I518" i="8"/>
  <c r="A520" i="8"/>
  <c r="B520" i="8"/>
  <c r="C520" i="8"/>
  <c r="D520" i="8"/>
  <c r="E520" i="8"/>
  <c r="F520" i="8"/>
  <c r="G520" i="8"/>
  <c r="H520" i="8"/>
  <c r="I520" i="8"/>
  <c r="A521" i="8"/>
  <c r="B521" i="8"/>
  <c r="C521" i="8"/>
  <c r="D521" i="8"/>
  <c r="E521" i="8"/>
  <c r="F521" i="8"/>
  <c r="G521" i="8"/>
  <c r="H521" i="8"/>
  <c r="I521" i="8"/>
  <c r="A523" i="8"/>
  <c r="B523" i="8"/>
  <c r="C523" i="8"/>
  <c r="D523" i="8"/>
  <c r="E523" i="8"/>
  <c r="F523" i="8"/>
  <c r="G523" i="8"/>
  <c r="H523" i="8"/>
  <c r="I523" i="8"/>
  <c r="A524" i="8"/>
  <c r="B524" i="8"/>
  <c r="C524" i="8"/>
  <c r="D524" i="8"/>
  <c r="E524" i="8"/>
  <c r="F524" i="8"/>
  <c r="G524" i="8"/>
  <c r="H524" i="8"/>
  <c r="I524" i="8"/>
  <c r="A526" i="8"/>
  <c r="B526" i="8"/>
  <c r="C526" i="8"/>
  <c r="D526" i="8"/>
  <c r="E526" i="8"/>
  <c r="F526" i="8"/>
  <c r="G526" i="8"/>
  <c r="H526" i="8"/>
  <c r="I526" i="8"/>
  <c r="A527" i="8"/>
  <c r="B527" i="8"/>
  <c r="C527" i="8"/>
  <c r="D527" i="8"/>
  <c r="E527" i="8"/>
  <c r="F527" i="8"/>
  <c r="G527" i="8"/>
  <c r="H527" i="8"/>
  <c r="I527" i="8"/>
  <c r="A529" i="8"/>
  <c r="B529" i="8"/>
  <c r="C529" i="8"/>
  <c r="D529" i="8"/>
  <c r="E529" i="8"/>
  <c r="F529" i="8"/>
  <c r="G529" i="8"/>
  <c r="H529" i="8"/>
  <c r="I529" i="8"/>
  <c r="A530" i="8"/>
  <c r="B530" i="8"/>
  <c r="C530" i="8"/>
  <c r="D530" i="8"/>
  <c r="E530" i="8"/>
  <c r="F530" i="8"/>
  <c r="G530" i="8"/>
  <c r="H530" i="8"/>
  <c r="I530" i="8"/>
  <c r="A532" i="8"/>
  <c r="B532" i="8"/>
  <c r="C532" i="8"/>
  <c r="D532" i="8"/>
  <c r="E532" i="8"/>
  <c r="F532" i="8"/>
  <c r="G532" i="8"/>
  <c r="H532" i="8"/>
  <c r="I532" i="8"/>
  <c r="A533" i="8"/>
  <c r="B533" i="8"/>
  <c r="C533" i="8"/>
  <c r="D533" i="8"/>
  <c r="E533" i="8"/>
  <c r="F533" i="8"/>
  <c r="G533" i="8"/>
  <c r="H533" i="8"/>
  <c r="I533" i="8"/>
  <c r="A535" i="8"/>
  <c r="B535" i="8"/>
  <c r="C535" i="8"/>
  <c r="D535" i="8"/>
  <c r="E535" i="8"/>
  <c r="F535" i="8"/>
  <c r="G535" i="8"/>
  <c r="H535" i="8"/>
  <c r="I535" i="8"/>
  <c r="A536" i="8"/>
  <c r="B536" i="8"/>
  <c r="C536" i="8"/>
  <c r="D536" i="8"/>
  <c r="E536" i="8"/>
  <c r="F536" i="8"/>
  <c r="G536" i="8"/>
  <c r="H536" i="8"/>
  <c r="I536" i="8"/>
  <c r="A539" i="8"/>
  <c r="B539" i="8"/>
  <c r="C539" i="8"/>
  <c r="D539" i="8"/>
  <c r="E539" i="8"/>
  <c r="F539" i="8"/>
  <c r="G539" i="8"/>
  <c r="H539" i="8"/>
  <c r="I539" i="8"/>
  <c r="K539" i="8"/>
  <c r="A540" i="8"/>
  <c r="B540" i="8"/>
  <c r="C540" i="8"/>
  <c r="D540" i="8"/>
  <c r="E540" i="8"/>
  <c r="F540" i="8"/>
  <c r="G540" i="8"/>
  <c r="H540" i="8"/>
  <c r="I540" i="8"/>
  <c r="A542" i="8"/>
  <c r="B542" i="8"/>
  <c r="C542" i="8"/>
  <c r="D542" i="8"/>
  <c r="E542" i="8"/>
  <c r="F542" i="8"/>
  <c r="G542" i="8"/>
  <c r="H542" i="8"/>
  <c r="I542" i="8"/>
  <c r="J543" i="8"/>
  <c r="A544" i="8"/>
  <c r="B544" i="8"/>
  <c r="C544" i="8"/>
  <c r="D544" i="8"/>
  <c r="E544" i="8"/>
  <c r="F544" i="8"/>
  <c r="G544" i="8"/>
  <c r="H544" i="8"/>
  <c r="I544" i="8"/>
  <c r="J545" i="8"/>
  <c r="A546" i="8"/>
  <c r="B546" i="8"/>
  <c r="C546" i="8"/>
  <c r="D546" i="8"/>
  <c r="E546" i="8"/>
  <c r="F546" i="8"/>
  <c r="G546" i="8"/>
  <c r="H546" i="8"/>
  <c r="I546" i="8"/>
  <c r="J547" i="8"/>
  <c r="A548" i="8"/>
  <c r="B548" i="8"/>
  <c r="C548" i="8"/>
  <c r="D548" i="8"/>
  <c r="E548" i="8"/>
  <c r="F548" i="8"/>
  <c r="G548" i="8"/>
  <c r="H548" i="8"/>
  <c r="I548" i="8"/>
  <c r="J549" i="8"/>
  <c r="A550" i="8"/>
  <c r="B550" i="8"/>
  <c r="C550" i="8"/>
  <c r="D550" i="8"/>
  <c r="E550" i="8"/>
  <c r="F550" i="8"/>
  <c r="G550" i="8"/>
  <c r="H550" i="8"/>
  <c r="I550" i="8"/>
  <c r="J551" i="8"/>
  <c r="A552" i="8"/>
  <c r="B552" i="8"/>
  <c r="C552" i="8"/>
  <c r="D552" i="8"/>
  <c r="E552" i="8"/>
  <c r="F552" i="8"/>
  <c r="G552" i="8"/>
  <c r="H552" i="8"/>
  <c r="I552" i="8"/>
  <c r="J553" i="8"/>
  <c r="A554" i="8"/>
  <c r="B554" i="8"/>
  <c r="C554" i="8"/>
  <c r="D554" i="8"/>
  <c r="E554" i="8"/>
  <c r="F554" i="8"/>
  <c r="G554" i="8"/>
  <c r="H554" i="8"/>
  <c r="I554" i="8"/>
  <c r="J555" i="8"/>
  <c r="A556" i="8"/>
  <c r="B556" i="8"/>
  <c r="C556" i="8"/>
  <c r="D556" i="8"/>
  <c r="E556" i="8"/>
  <c r="F556" i="8"/>
  <c r="G556" i="8"/>
  <c r="H556" i="8"/>
  <c r="I556" i="8"/>
  <c r="J557" i="8"/>
  <c r="B559" i="8"/>
  <c r="C559" i="8"/>
  <c r="D559" i="8"/>
  <c r="E559" i="8"/>
  <c r="F559" i="8"/>
  <c r="G559" i="8"/>
  <c r="H559" i="8"/>
  <c r="I559" i="8"/>
  <c r="A560" i="8"/>
  <c r="B560" i="8"/>
  <c r="C560" i="8"/>
  <c r="D560" i="8"/>
  <c r="E560" i="8"/>
  <c r="F560" i="8"/>
  <c r="G560" i="8"/>
  <c r="H560" i="8"/>
  <c r="I560" i="8"/>
  <c r="A561" i="8"/>
  <c r="B561" i="8"/>
  <c r="C561" i="8"/>
  <c r="D561" i="8"/>
  <c r="E561" i="8"/>
  <c r="F561" i="8"/>
  <c r="G561" i="8"/>
  <c r="H561" i="8"/>
  <c r="I561" i="8"/>
  <c r="A562" i="8"/>
  <c r="B562" i="8"/>
  <c r="C562" i="8"/>
  <c r="D562" i="8"/>
  <c r="E562" i="8"/>
  <c r="F562" i="8"/>
  <c r="G562" i="8"/>
  <c r="H562" i="8"/>
  <c r="I562" i="8"/>
  <c r="A563" i="8"/>
  <c r="B563" i="8"/>
  <c r="C563" i="8"/>
  <c r="D563" i="8"/>
  <c r="E563" i="8"/>
  <c r="F563" i="8"/>
  <c r="G563" i="8"/>
  <c r="H563" i="8"/>
  <c r="I563" i="8"/>
  <c r="A564" i="8"/>
  <c r="B564" i="8"/>
  <c r="C564" i="8"/>
  <c r="D564" i="8"/>
  <c r="E564" i="8"/>
  <c r="F564" i="8"/>
  <c r="G564" i="8"/>
  <c r="H564" i="8"/>
  <c r="I564" i="8"/>
  <c r="A565" i="8"/>
  <c r="B565" i="8"/>
  <c r="C565" i="8"/>
  <c r="D565" i="8"/>
  <c r="E565" i="8"/>
  <c r="F565" i="8"/>
  <c r="G565" i="8"/>
  <c r="H565" i="8"/>
  <c r="I565" i="8"/>
  <c r="A566" i="8"/>
  <c r="B566" i="8"/>
  <c r="C566" i="8"/>
  <c r="D566" i="8"/>
  <c r="E566" i="8"/>
  <c r="F566" i="8"/>
  <c r="G566" i="8"/>
  <c r="H566" i="8"/>
  <c r="I566" i="8"/>
  <c r="A567" i="8"/>
  <c r="B567" i="8"/>
  <c r="C567" i="8"/>
  <c r="D567" i="8"/>
  <c r="E567" i="8"/>
  <c r="F567" i="8"/>
  <c r="G567" i="8"/>
  <c r="H567" i="8"/>
  <c r="I567" i="8"/>
  <c r="A568" i="8"/>
  <c r="B568" i="8"/>
  <c r="C568" i="8"/>
  <c r="D568" i="8"/>
  <c r="E568" i="8"/>
  <c r="F568" i="8"/>
  <c r="G568" i="8"/>
  <c r="H568" i="8"/>
  <c r="I568" i="8"/>
  <c r="A569" i="8"/>
  <c r="B569" i="8"/>
  <c r="C569" i="8"/>
  <c r="D569" i="8"/>
  <c r="E569" i="8"/>
  <c r="F569" i="8"/>
  <c r="G569" i="8"/>
  <c r="H569" i="8"/>
  <c r="I569" i="8"/>
  <c r="A570" i="8"/>
  <c r="B570" i="8"/>
  <c r="C570" i="8"/>
  <c r="D570" i="8"/>
  <c r="E570" i="8"/>
  <c r="F570" i="8"/>
  <c r="G570" i="8"/>
  <c r="H570" i="8"/>
  <c r="I570" i="8"/>
  <c r="A571" i="8"/>
  <c r="B571" i="8"/>
  <c r="C571" i="8"/>
  <c r="D571" i="8"/>
  <c r="E571" i="8"/>
  <c r="F571" i="8"/>
  <c r="G571" i="8"/>
  <c r="H571" i="8"/>
  <c r="I571" i="8"/>
  <c r="A572" i="8"/>
  <c r="B572" i="8"/>
  <c r="C572" i="8"/>
  <c r="D572" i="8"/>
  <c r="E572" i="8"/>
  <c r="F572" i="8"/>
  <c r="G572" i="8"/>
  <c r="H572" i="8"/>
  <c r="I572" i="8"/>
  <c r="A573" i="8"/>
  <c r="B573" i="8"/>
  <c r="C573" i="8"/>
  <c r="D573" i="8"/>
  <c r="E573" i="8"/>
  <c r="F573" i="8"/>
  <c r="G573" i="8"/>
  <c r="H573" i="8"/>
  <c r="I573" i="8"/>
  <c r="A574" i="8"/>
  <c r="B574" i="8"/>
  <c r="C574" i="8"/>
  <c r="D574" i="8"/>
  <c r="E574" i="8"/>
  <c r="F574" i="8"/>
  <c r="G574" i="8"/>
  <c r="H574" i="8"/>
  <c r="I574" i="8"/>
  <c r="A575" i="8"/>
  <c r="B575" i="8"/>
  <c r="C575" i="8"/>
  <c r="D575" i="8"/>
  <c r="E575" i="8"/>
  <c r="F575" i="8"/>
  <c r="G575" i="8"/>
  <c r="H575" i="8"/>
  <c r="I575" i="8"/>
  <c r="A576" i="8"/>
  <c r="B576" i="8"/>
  <c r="C576" i="8"/>
  <c r="D576" i="8"/>
  <c r="E576" i="8"/>
  <c r="F576" i="8"/>
  <c r="G576" i="8"/>
  <c r="H576" i="8"/>
  <c r="I576" i="8"/>
  <c r="A577" i="8"/>
  <c r="B577" i="8"/>
  <c r="C577" i="8"/>
  <c r="D577" i="8"/>
  <c r="E577" i="8"/>
  <c r="F577" i="8"/>
  <c r="G577" i="8"/>
  <c r="H577" i="8"/>
  <c r="I577" i="8"/>
  <c r="A578" i="8"/>
  <c r="B578" i="8"/>
  <c r="C578" i="8"/>
  <c r="D578" i="8"/>
  <c r="E578" i="8"/>
  <c r="F578" i="8"/>
  <c r="G578" i="8"/>
  <c r="H578" i="8"/>
  <c r="I578" i="8"/>
  <c r="A579" i="8"/>
  <c r="B579" i="8"/>
  <c r="C579" i="8"/>
  <c r="D579" i="8"/>
  <c r="E579" i="8"/>
  <c r="F579" i="8"/>
  <c r="G579" i="8"/>
  <c r="H579" i="8"/>
  <c r="I579" i="8"/>
  <c r="A580" i="8"/>
  <c r="B580" i="8"/>
  <c r="C580" i="8"/>
  <c r="D580" i="8"/>
  <c r="E580" i="8"/>
  <c r="F580" i="8"/>
  <c r="G580" i="8"/>
  <c r="H580" i="8"/>
  <c r="I580" i="8"/>
  <c r="A581" i="8"/>
  <c r="B581" i="8"/>
  <c r="C581" i="8"/>
  <c r="D581" i="8"/>
  <c r="E581" i="8"/>
  <c r="F581" i="8"/>
  <c r="G581" i="8"/>
  <c r="H581" i="8"/>
  <c r="I581" i="8"/>
  <c r="A582" i="8"/>
  <c r="B582" i="8"/>
  <c r="C582" i="8"/>
  <c r="D582" i="8"/>
  <c r="E582" i="8"/>
  <c r="F582" i="8"/>
  <c r="G582" i="8"/>
  <c r="H582" i="8"/>
  <c r="I582" i="8"/>
  <c r="A583" i="8"/>
  <c r="B583" i="8"/>
  <c r="C583" i="8"/>
  <c r="D583" i="8"/>
  <c r="E583" i="8"/>
  <c r="F583" i="8"/>
  <c r="G583" i="8"/>
  <c r="H583" i="8"/>
  <c r="I583" i="8"/>
  <c r="A584" i="8"/>
  <c r="B584" i="8"/>
  <c r="C584" i="8"/>
  <c r="D584" i="8"/>
  <c r="E584" i="8"/>
  <c r="F584" i="8"/>
  <c r="G584" i="8"/>
  <c r="H584" i="8"/>
  <c r="I584" i="8"/>
  <c r="A585" i="8"/>
  <c r="B585" i="8"/>
  <c r="C585" i="8"/>
  <c r="D585" i="8"/>
  <c r="E585" i="8"/>
  <c r="F585" i="8"/>
  <c r="G585" i="8"/>
  <c r="H585" i="8"/>
  <c r="I585" i="8"/>
  <c r="A586" i="8"/>
  <c r="B586" i="8"/>
  <c r="C586" i="8"/>
  <c r="D586" i="8"/>
  <c r="E586" i="8"/>
  <c r="F586" i="8"/>
  <c r="G586" i="8"/>
  <c r="H586" i="8"/>
  <c r="I586" i="8"/>
  <c r="A587" i="8"/>
  <c r="B587" i="8"/>
  <c r="C587" i="8"/>
  <c r="D587" i="8"/>
  <c r="E587" i="8"/>
  <c r="F587" i="8"/>
  <c r="G587" i="8"/>
  <c r="H587" i="8"/>
  <c r="I587" i="8"/>
  <c r="A588" i="8"/>
  <c r="B588" i="8"/>
  <c r="C588" i="8"/>
  <c r="D588" i="8"/>
  <c r="E588" i="8"/>
  <c r="F588" i="8"/>
  <c r="G588" i="8"/>
  <c r="H588" i="8"/>
  <c r="I588" i="8"/>
  <c r="A589" i="8"/>
  <c r="B589" i="8"/>
  <c r="C589" i="8"/>
  <c r="D589" i="8"/>
  <c r="E589" i="8"/>
  <c r="F589" i="8"/>
  <c r="G589" i="8"/>
  <c r="H589" i="8"/>
  <c r="I589" i="8"/>
  <c r="A590" i="8"/>
  <c r="B590" i="8"/>
  <c r="C590" i="8"/>
  <c r="D590" i="8"/>
  <c r="E590" i="8"/>
  <c r="F590" i="8"/>
  <c r="G590" i="8"/>
  <c r="H590" i="8"/>
  <c r="I590" i="8"/>
  <c r="A591" i="8"/>
  <c r="B591" i="8"/>
  <c r="C591" i="8"/>
  <c r="D591" i="8"/>
  <c r="E591" i="8"/>
  <c r="F591" i="8"/>
  <c r="G591" i="8"/>
  <c r="H591" i="8"/>
  <c r="I591" i="8"/>
  <c r="A592" i="8"/>
  <c r="B592" i="8"/>
  <c r="C592" i="8"/>
  <c r="D592" i="8"/>
  <c r="E592" i="8"/>
  <c r="F592" i="8"/>
  <c r="G592" i="8"/>
  <c r="H592" i="8"/>
  <c r="I592" i="8"/>
  <c r="A593" i="8"/>
  <c r="B593" i="8"/>
  <c r="C593" i="8"/>
  <c r="D593" i="8"/>
  <c r="E593" i="8"/>
  <c r="F593" i="8"/>
  <c r="G593" i="8"/>
  <c r="H593" i="8"/>
  <c r="I593" i="8"/>
  <c r="A594" i="8"/>
  <c r="B594" i="8"/>
  <c r="C594" i="8"/>
  <c r="D594" i="8"/>
  <c r="E594" i="8"/>
  <c r="F594" i="8"/>
  <c r="G594" i="8"/>
  <c r="H594" i="8"/>
  <c r="I594" i="8"/>
  <c r="A595" i="8"/>
  <c r="B595" i="8"/>
  <c r="C595" i="8"/>
  <c r="D595" i="8"/>
  <c r="E595" i="8"/>
  <c r="F595" i="8"/>
  <c r="G595" i="8"/>
  <c r="H595" i="8"/>
  <c r="I595" i="8"/>
  <c r="A596" i="8"/>
  <c r="B596" i="8"/>
  <c r="C596" i="8"/>
  <c r="D596" i="8"/>
  <c r="E596" i="8"/>
  <c r="F596" i="8"/>
  <c r="G596" i="8"/>
  <c r="H596" i="8"/>
  <c r="I596" i="8"/>
  <c r="A597" i="8"/>
  <c r="B597" i="8"/>
  <c r="C597" i="8"/>
  <c r="D597" i="8"/>
  <c r="E597" i="8"/>
  <c r="F597" i="8"/>
  <c r="G597" i="8"/>
  <c r="H597" i="8"/>
  <c r="I597" i="8"/>
  <c r="E4" i="2" l="1"/>
  <c r="J459" i="8"/>
  <c r="J534" i="8"/>
  <c r="J525" i="8"/>
  <c r="J516" i="8"/>
  <c r="J507" i="8"/>
  <c r="J531" i="8"/>
  <c r="J522" i="8"/>
  <c r="J513" i="8"/>
  <c r="J488" i="8"/>
  <c r="J476" i="8"/>
  <c r="J537" i="8"/>
  <c r="J528" i="8"/>
  <c r="J519" i="8"/>
  <c r="J510" i="8"/>
  <c r="J504" i="8"/>
  <c r="J483" i="8"/>
  <c r="J473" i="8"/>
  <c r="J468" i="8"/>
  <c r="J418" i="8"/>
  <c r="J415" i="8"/>
  <c r="J407" i="8"/>
  <c r="J411" i="8"/>
  <c r="J404" i="8"/>
  <c r="J348" i="8"/>
  <c r="J312" i="8"/>
  <c r="J396" i="8"/>
  <c r="J393" i="8"/>
  <c r="J385" i="8"/>
  <c r="J371" i="8"/>
  <c r="J360" i="8"/>
  <c r="J351" i="8"/>
  <c r="J357" i="8"/>
  <c r="J354" i="8"/>
  <c r="J338" i="8"/>
  <c r="J335" i="8"/>
  <c r="J332" i="8"/>
  <c r="J316" i="8"/>
  <c r="J295" i="8"/>
  <c r="J292" i="8"/>
  <c r="J285" i="8"/>
  <c r="J280" i="8"/>
  <c r="J230" i="8"/>
  <c r="J275" i="8"/>
  <c r="J271" i="8"/>
  <c r="J266" i="8"/>
  <c r="J260" i="8"/>
  <c r="J252" i="8"/>
  <c r="J243" i="8"/>
  <c r="J236" i="8"/>
  <c r="J215" i="8"/>
  <c r="J201" i="8"/>
  <c r="J227" i="8"/>
  <c r="J136" i="8"/>
  <c r="J210" i="8"/>
  <c r="J197" i="8"/>
  <c r="J185" i="8"/>
  <c r="J188" i="8"/>
  <c r="J179" i="8"/>
  <c r="J176" i="8"/>
  <c r="J165" i="8"/>
  <c r="J160" i="8"/>
  <c r="J151" i="8"/>
  <c r="J141" i="8"/>
  <c r="J133" i="8"/>
  <c r="J125" i="8"/>
  <c r="J109" i="8"/>
  <c r="J100" i="8"/>
  <c r="J104" i="8"/>
  <c r="J97" i="8"/>
  <c r="J87" i="8"/>
  <c r="J82" i="8"/>
  <c r="J74" i="8"/>
  <c r="J69" i="8"/>
  <c r="J62" i="8"/>
  <c r="J58" i="8"/>
  <c r="J19" i="8"/>
  <c r="J36" i="8"/>
  <c r="J23" i="8"/>
  <c r="I601" i="8"/>
  <c r="D601" i="8" l="1"/>
  <c r="J425" i="8"/>
  <c r="J428" i="8" s="1"/>
  <c r="J495" i="8" s="1"/>
  <c r="J499" i="8" s="1"/>
  <c r="J538" i="8" s="1"/>
  <c r="J90" i="8"/>
  <c r="J12" i="1"/>
  <c r="B1" i="3" s="1"/>
  <c r="J541" i="8" l="1"/>
  <c r="J558" i="8" s="1"/>
  <c r="Q15" i="10"/>
  <c r="Q66" i="10"/>
  <c r="Q114" i="10"/>
  <c r="Q126" i="10"/>
  <c r="Q162" i="10"/>
  <c r="Q180" i="10"/>
  <c r="Q188" i="10"/>
  <c r="Q198" i="10"/>
  <c r="Q227" i="10"/>
  <c r="Q245" i="10"/>
  <c r="Q263" i="10"/>
  <c r="Q273" i="10"/>
  <c r="Q299" i="10"/>
  <c r="Q315" i="10"/>
  <c r="Q327" i="10"/>
  <c r="Q329" i="10"/>
  <c r="Q351" i="10"/>
  <c r="Q353" i="10"/>
  <c r="Q357" i="10"/>
  <c r="Q371" i="10"/>
  <c r="P17" i="3"/>
  <c r="O17" i="3" s="1"/>
  <c r="K17" i="8" s="1"/>
  <c r="D599" i="8" l="1"/>
  <c r="D600" i="8" s="1"/>
  <c r="P172" i="3"/>
  <c r="O172" i="3" s="1"/>
  <c r="P190" i="3"/>
  <c r="O190" i="3" s="1"/>
  <c r="P337" i="3"/>
  <c r="P327" i="10" s="1"/>
  <c r="P198" i="3"/>
  <c r="P188" i="10" s="1"/>
  <c r="P124" i="3"/>
  <c r="O124" i="3" s="1"/>
  <c r="P367" i="3"/>
  <c r="O367" i="3" s="1"/>
  <c r="P283" i="3"/>
  <c r="P273" i="10" s="1"/>
  <c r="P255" i="3"/>
  <c r="P245" i="10" s="1"/>
  <c r="P237" i="3"/>
  <c r="P227" i="10" s="1"/>
  <c r="P361" i="3"/>
  <c r="P351" i="10" s="1"/>
  <c r="P339" i="3"/>
  <c r="O339" i="3" s="1"/>
  <c r="P273" i="3"/>
  <c r="O273" i="3" s="1"/>
  <c r="P309" i="3"/>
  <c r="O309" i="3" s="1"/>
  <c r="P414" i="3"/>
  <c r="Q404" i="10"/>
  <c r="P379" i="3"/>
  <c r="Q369" i="10"/>
  <c r="P357" i="3"/>
  <c r="Q347" i="10"/>
  <c r="P334" i="3"/>
  <c r="Q324" i="10"/>
  <c r="P312" i="3"/>
  <c r="Q302" i="10"/>
  <c r="P279" i="3"/>
  <c r="Q269" i="10"/>
  <c r="P252" i="3"/>
  <c r="Q242" i="10"/>
  <c r="P180" i="3"/>
  <c r="Q170" i="10"/>
  <c r="P422" i="3"/>
  <c r="Q412" i="10"/>
  <c r="P416" i="3"/>
  <c r="Q406" i="10"/>
  <c r="P410" i="3"/>
  <c r="Q400" i="10"/>
  <c r="P404" i="3"/>
  <c r="Q394" i="10"/>
  <c r="P398" i="3"/>
  <c r="Q388" i="10"/>
  <c r="P392" i="3"/>
  <c r="Q382" i="10"/>
  <c r="P386" i="3"/>
  <c r="Q376" i="10"/>
  <c r="P381" i="3"/>
  <c r="P375" i="3"/>
  <c r="Q365" i="10"/>
  <c r="P368" i="3"/>
  <c r="Q358" i="10"/>
  <c r="P359" i="3"/>
  <c r="Q349" i="10"/>
  <c r="P353" i="3"/>
  <c r="Q343" i="10"/>
  <c r="P347" i="3"/>
  <c r="Q337" i="10"/>
  <c r="P340" i="3"/>
  <c r="Q330" i="10"/>
  <c r="P336" i="3"/>
  <c r="Q326" i="10"/>
  <c r="P330" i="3"/>
  <c r="Q320" i="10"/>
  <c r="P325" i="3"/>
  <c r="P319" i="3"/>
  <c r="Q309" i="10"/>
  <c r="P314" i="3"/>
  <c r="Q304" i="10"/>
  <c r="P305" i="3"/>
  <c r="Q295" i="10"/>
  <c r="P298" i="3"/>
  <c r="Q288" i="10"/>
  <c r="P292" i="3"/>
  <c r="Q282" i="10"/>
  <c r="P286" i="3"/>
  <c r="Q276" i="10"/>
  <c r="P281" i="3"/>
  <c r="Q271" i="10"/>
  <c r="P271" i="3"/>
  <c r="Q261" i="10"/>
  <c r="P265" i="3"/>
  <c r="Q255" i="10"/>
  <c r="P259" i="3"/>
  <c r="Q249" i="10"/>
  <c r="P254" i="3"/>
  <c r="Q244" i="10"/>
  <c r="P246" i="3"/>
  <c r="Q236" i="10"/>
  <c r="P240" i="3"/>
  <c r="Q230" i="10"/>
  <c r="P236" i="3"/>
  <c r="Q226" i="10"/>
  <c r="P229" i="3"/>
  <c r="Q219" i="10"/>
  <c r="P213" i="3"/>
  <c r="Q203" i="10"/>
  <c r="P208" i="3"/>
  <c r="P199" i="3"/>
  <c r="Q189" i="10"/>
  <c r="P194" i="3"/>
  <c r="Q184" i="10"/>
  <c r="P189" i="3"/>
  <c r="Q179" i="10"/>
  <c r="P182" i="3"/>
  <c r="Q172" i="10"/>
  <c r="P175" i="3"/>
  <c r="Q165" i="10"/>
  <c r="P170" i="3"/>
  <c r="Q160" i="10"/>
  <c r="P164" i="3"/>
  <c r="Q154" i="10"/>
  <c r="P157" i="3"/>
  <c r="Q147" i="10"/>
  <c r="P151" i="3"/>
  <c r="Q141" i="10"/>
  <c r="P144" i="3"/>
  <c r="Q134" i="10"/>
  <c r="P138" i="3"/>
  <c r="Q128" i="10"/>
  <c r="P133" i="3"/>
  <c r="Q123" i="10"/>
  <c r="P127" i="3"/>
  <c r="Q117" i="10"/>
  <c r="P121" i="3"/>
  <c r="Q111" i="10"/>
  <c r="P115" i="3"/>
  <c r="Q105" i="10"/>
  <c r="P108" i="3"/>
  <c r="Q98" i="10"/>
  <c r="P103" i="3"/>
  <c r="Q93" i="10"/>
  <c r="P97" i="3"/>
  <c r="Q87" i="10"/>
  <c r="P90" i="3"/>
  <c r="Q80" i="10"/>
  <c r="P84" i="3"/>
  <c r="Q74" i="10"/>
  <c r="P78" i="3"/>
  <c r="Q68" i="10"/>
  <c r="P73" i="3"/>
  <c r="Q63" i="10"/>
  <c r="P67" i="3"/>
  <c r="Q57" i="10"/>
  <c r="P55" i="3"/>
  <c r="Q45" i="10"/>
  <c r="P49" i="3"/>
  <c r="Q39" i="10"/>
  <c r="P43" i="3"/>
  <c r="Q33" i="10"/>
  <c r="P37" i="3"/>
  <c r="Q27" i="10"/>
  <c r="P31" i="3"/>
  <c r="Q21" i="10"/>
  <c r="P26" i="3"/>
  <c r="Q16" i="10"/>
  <c r="P396" i="3"/>
  <c r="Q386" i="10"/>
  <c r="P372" i="3"/>
  <c r="Q362" i="10"/>
  <c r="P344" i="3"/>
  <c r="Q334" i="10"/>
  <c r="P323" i="3"/>
  <c r="Q313" i="10"/>
  <c r="P303" i="3"/>
  <c r="Q293" i="10"/>
  <c r="P284" i="3"/>
  <c r="Q274" i="10"/>
  <c r="P257" i="3"/>
  <c r="Q247" i="10"/>
  <c r="P173" i="3"/>
  <c r="Q163" i="10"/>
  <c r="P421" i="3"/>
  <c r="Q411" i="10"/>
  <c r="P415" i="3"/>
  <c r="Q405" i="10"/>
  <c r="P409" i="3"/>
  <c r="Q399" i="10"/>
  <c r="P403" i="3"/>
  <c r="Q393" i="10"/>
  <c r="P397" i="3"/>
  <c r="Q387" i="10"/>
  <c r="P391" i="3"/>
  <c r="Q381" i="10"/>
  <c r="P385" i="3"/>
  <c r="Q375" i="10"/>
  <c r="P380" i="3"/>
  <c r="Q370" i="10"/>
  <c r="P373" i="3"/>
  <c r="Q363" i="10"/>
  <c r="P363" i="3"/>
  <c r="P358" i="3"/>
  <c r="Q348" i="10"/>
  <c r="P352" i="3"/>
  <c r="Q342" i="10"/>
  <c r="P346" i="3"/>
  <c r="Q336" i="10"/>
  <c r="P335" i="3"/>
  <c r="Q325" i="10"/>
  <c r="P329" i="3"/>
  <c r="Q319" i="10"/>
  <c r="P324" i="3"/>
  <c r="Q314" i="10"/>
  <c r="P318" i="3"/>
  <c r="Q308" i="10"/>
  <c r="P313" i="3"/>
  <c r="Q303" i="10"/>
  <c r="P304" i="3"/>
  <c r="Q294" i="10"/>
  <c r="P297" i="3"/>
  <c r="Q287" i="10"/>
  <c r="P291" i="3"/>
  <c r="Q281" i="10"/>
  <c r="P285" i="3"/>
  <c r="Q275" i="10"/>
  <c r="P280" i="3"/>
  <c r="Q270" i="10"/>
  <c r="P275" i="3"/>
  <c r="Q265" i="10"/>
  <c r="P270" i="3"/>
  <c r="Q260" i="10"/>
  <c r="P264" i="3"/>
  <c r="Q254" i="10"/>
  <c r="P258" i="3"/>
  <c r="Q248" i="10"/>
  <c r="P253" i="3"/>
  <c r="Q243" i="10"/>
  <c r="P245" i="3"/>
  <c r="Q235" i="10"/>
  <c r="P234" i="3"/>
  <c r="Q224" i="10"/>
  <c r="P228" i="3"/>
  <c r="Q218" i="10"/>
  <c r="P212" i="3"/>
  <c r="Q202" i="10"/>
  <c r="P207" i="3"/>
  <c r="Q197" i="10"/>
  <c r="P193" i="3"/>
  <c r="Q183" i="10"/>
  <c r="P188" i="3"/>
  <c r="Q178" i="10"/>
  <c r="P181" i="3"/>
  <c r="Q171" i="10"/>
  <c r="P174" i="3"/>
  <c r="Q164" i="10"/>
  <c r="P169" i="3"/>
  <c r="Q159" i="10"/>
  <c r="P162" i="3"/>
  <c r="Q152" i="10"/>
  <c r="P156" i="3"/>
  <c r="Q146" i="10"/>
  <c r="P150" i="3"/>
  <c r="Q140" i="10"/>
  <c r="P143" i="3"/>
  <c r="Q133" i="10"/>
  <c r="P137" i="3"/>
  <c r="Q127" i="10"/>
  <c r="P132" i="3"/>
  <c r="Q122" i="10"/>
  <c r="P126" i="3"/>
  <c r="Q116" i="10"/>
  <c r="P120" i="3"/>
  <c r="Q110" i="10"/>
  <c r="P114" i="3"/>
  <c r="Q104" i="10"/>
  <c r="P107" i="3"/>
  <c r="Q97" i="10"/>
  <c r="P102" i="3"/>
  <c r="Q92" i="10"/>
  <c r="P96" i="3"/>
  <c r="Q86" i="10"/>
  <c r="P89" i="3"/>
  <c r="Q79" i="10"/>
  <c r="P83" i="3"/>
  <c r="Q73" i="10"/>
  <c r="P77" i="3"/>
  <c r="Q67" i="10"/>
  <c r="P72" i="3"/>
  <c r="Q62" i="10"/>
  <c r="P54" i="3"/>
  <c r="Q44" i="10"/>
  <c r="P48" i="3"/>
  <c r="Q38" i="10"/>
  <c r="P42" i="3"/>
  <c r="Q32" i="10"/>
  <c r="P36" i="3"/>
  <c r="Q26" i="10"/>
  <c r="P30" i="3"/>
  <c r="Q20" i="10"/>
  <c r="P21" i="3"/>
  <c r="Q11" i="10"/>
  <c r="P131" i="3"/>
  <c r="Q121" i="10"/>
  <c r="P125" i="3"/>
  <c r="Q115" i="10"/>
  <c r="P119" i="3"/>
  <c r="Q109" i="10"/>
  <c r="P113" i="3"/>
  <c r="Q103" i="10"/>
  <c r="P106" i="3"/>
  <c r="Q96" i="10"/>
  <c r="P101" i="3"/>
  <c r="Q91" i="10"/>
  <c r="P95" i="3"/>
  <c r="Q85" i="10"/>
  <c r="P88" i="3"/>
  <c r="Q78" i="10"/>
  <c r="P82" i="3"/>
  <c r="Q72" i="10"/>
  <c r="P71" i="3"/>
  <c r="Q61" i="10"/>
  <c r="P66" i="3"/>
  <c r="Q56" i="10"/>
  <c r="P58" i="3"/>
  <c r="Q48" i="10"/>
  <c r="P53" i="3"/>
  <c r="Q43" i="10"/>
  <c r="P47" i="3"/>
  <c r="Q37" i="10"/>
  <c r="P41" i="3"/>
  <c r="Q31" i="10"/>
  <c r="P35" i="3"/>
  <c r="Q25" i="10"/>
  <c r="P25" i="3"/>
  <c r="P20" i="3"/>
  <c r="Q10" i="10"/>
  <c r="P408" i="3"/>
  <c r="Q398" i="10"/>
  <c r="P390" i="3"/>
  <c r="Q380" i="10"/>
  <c r="P362" i="3"/>
  <c r="Q352" i="10"/>
  <c r="P317" i="3"/>
  <c r="Q307" i="10"/>
  <c r="P295" i="3"/>
  <c r="Q285" i="10"/>
  <c r="P274" i="3"/>
  <c r="Q264" i="10"/>
  <c r="P263" i="3"/>
  <c r="Q253" i="10"/>
  <c r="P239" i="3"/>
  <c r="Q229" i="10"/>
  <c r="P211" i="3"/>
  <c r="Q201" i="10"/>
  <c r="P205" i="3"/>
  <c r="Q195" i="10"/>
  <c r="P187" i="3"/>
  <c r="Q177" i="10"/>
  <c r="P168" i="3"/>
  <c r="Q158" i="10"/>
  <c r="P161" i="3"/>
  <c r="Q151" i="10"/>
  <c r="P155" i="3"/>
  <c r="Q145" i="10"/>
  <c r="P149" i="3"/>
  <c r="Q139" i="10"/>
  <c r="P142" i="3"/>
  <c r="Q132" i="10"/>
  <c r="P419" i="3"/>
  <c r="Q409" i="10"/>
  <c r="P413" i="3"/>
  <c r="Q403" i="10"/>
  <c r="P407" i="3"/>
  <c r="Q397" i="10"/>
  <c r="P401" i="3"/>
  <c r="Q391" i="10"/>
  <c r="P395" i="3"/>
  <c r="Q385" i="10"/>
  <c r="P389" i="3"/>
  <c r="Q379" i="10"/>
  <c r="P378" i="3"/>
  <c r="Q368" i="10"/>
  <c r="P371" i="3"/>
  <c r="Q361" i="10"/>
  <c r="P366" i="3"/>
  <c r="Q356" i="10"/>
  <c r="P356" i="3"/>
  <c r="Q346" i="10"/>
  <c r="P350" i="3"/>
  <c r="Q340" i="10"/>
  <c r="P343" i="3"/>
  <c r="Q333" i="10"/>
  <c r="P338" i="3"/>
  <c r="Q328" i="10"/>
  <c r="P333" i="3"/>
  <c r="Q323" i="10"/>
  <c r="P327" i="3"/>
  <c r="Q317" i="10"/>
  <c r="P322" i="3"/>
  <c r="Q312" i="10"/>
  <c r="P316" i="3"/>
  <c r="Q306" i="10"/>
  <c r="P311" i="3"/>
  <c r="Q301" i="10"/>
  <c r="P308" i="3"/>
  <c r="Q298" i="10"/>
  <c r="P302" i="3"/>
  <c r="Q292" i="10"/>
  <c r="P294" i="3"/>
  <c r="Q284" i="10"/>
  <c r="P289" i="3"/>
  <c r="Q279" i="10"/>
  <c r="P278" i="3"/>
  <c r="Q268" i="10"/>
  <c r="P268" i="3"/>
  <c r="Q258" i="10"/>
  <c r="P262" i="3"/>
  <c r="Q252" i="10"/>
  <c r="P256" i="3"/>
  <c r="Q246" i="10"/>
  <c r="P251" i="3"/>
  <c r="Q241" i="10"/>
  <c r="P243" i="3"/>
  <c r="Q233" i="10"/>
  <c r="P238" i="3"/>
  <c r="Q228" i="10"/>
  <c r="P232" i="3"/>
  <c r="Q222" i="10"/>
  <c r="P218" i="3"/>
  <c r="Q208" i="10"/>
  <c r="P210" i="3"/>
  <c r="Q200" i="10"/>
  <c r="P203" i="3"/>
  <c r="Q193" i="10"/>
  <c r="P197" i="3"/>
  <c r="Q187" i="10"/>
  <c r="P191" i="3"/>
  <c r="Q181" i="10"/>
  <c r="P186" i="3"/>
  <c r="Q176" i="10"/>
  <c r="P179" i="3"/>
  <c r="Q169" i="10"/>
  <c r="P167" i="3"/>
  <c r="Q157" i="10"/>
  <c r="P160" i="3"/>
  <c r="Q150" i="10"/>
  <c r="P154" i="3"/>
  <c r="Q144" i="10"/>
  <c r="P147" i="3"/>
  <c r="Q137" i="10"/>
  <c r="P141" i="3"/>
  <c r="Q131" i="10"/>
  <c r="P136" i="3"/>
  <c r="P130" i="3"/>
  <c r="Q120" i="10"/>
  <c r="P118" i="3"/>
  <c r="Q108" i="10"/>
  <c r="P111" i="3"/>
  <c r="Q101" i="10"/>
  <c r="P105" i="3"/>
  <c r="Q95" i="10"/>
  <c r="P100" i="3"/>
  <c r="Q90" i="10"/>
  <c r="P87" i="3"/>
  <c r="Q77" i="10"/>
  <c r="P81" i="3"/>
  <c r="Q71" i="10"/>
  <c r="P76" i="3"/>
  <c r="P70" i="3"/>
  <c r="Q60" i="10"/>
  <c r="P65" i="3"/>
  <c r="Q55" i="10"/>
  <c r="P57" i="3"/>
  <c r="Q47" i="10"/>
  <c r="P52" i="3"/>
  <c r="Q42" i="10"/>
  <c r="P46" i="3"/>
  <c r="Q36" i="10"/>
  <c r="P40" i="3"/>
  <c r="Q30" i="10"/>
  <c r="P34" i="3"/>
  <c r="Q24" i="10"/>
  <c r="P29" i="3"/>
  <c r="Q19" i="10"/>
  <c r="P24" i="3"/>
  <c r="Q14" i="10"/>
  <c r="P19" i="3"/>
  <c r="Q9" i="10"/>
  <c r="P402" i="3"/>
  <c r="Q392" i="10"/>
  <c r="P418" i="3"/>
  <c r="Q408" i="10"/>
  <c r="P412" i="3"/>
  <c r="Q402" i="10"/>
  <c r="P406" i="3"/>
  <c r="Q396" i="10"/>
  <c r="P400" i="3"/>
  <c r="Q390" i="10"/>
  <c r="P394" i="3"/>
  <c r="Q384" i="10"/>
  <c r="P388" i="3"/>
  <c r="Q378" i="10"/>
  <c r="P382" i="3"/>
  <c r="Q372" i="10"/>
  <c r="P377" i="3"/>
  <c r="Q367" i="10"/>
  <c r="P370" i="3"/>
  <c r="Q360" i="10"/>
  <c r="P365" i="3"/>
  <c r="Q355" i="10"/>
  <c r="P355" i="3"/>
  <c r="Q345" i="10"/>
  <c r="P349" i="3"/>
  <c r="Q339" i="10"/>
  <c r="P342" i="3"/>
  <c r="Q332" i="10"/>
  <c r="P332" i="3"/>
  <c r="Q322" i="10"/>
  <c r="P326" i="3"/>
  <c r="Q316" i="10"/>
  <c r="P321" i="3"/>
  <c r="Q311" i="10"/>
  <c r="P315" i="3"/>
  <c r="Q305" i="10"/>
  <c r="P310" i="3"/>
  <c r="Q300" i="10"/>
  <c r="P307" i="3"/>
  <c r="Q297" i="10"/>
  <c r="P300" i="3"/>
  <c r="Q290" i="10"/>
  <c r="P293" i="3"/>
  <c r="Q283" i="10"/>
  <c r="P288" i="3"/>
  <c r="Q278" i="10"/>
  <c r="P277" i="3"/>
  <c r="Q267" i="10"/>
  <c r="P267" i="3"/>
  <c r="Q257" i="10"/>
  <c r="P261" i="3"/>
  <c r="Q251" i="10"/>
  <c r="P250" i="3"/>
  <c r="Q240" i="10"/>
  <c r="P242" i="3"/>
  <c r="Q232" i="10"/>
  <c r="P231" i="3"/>
  <c r="Q221" i="10"/>
  <c r="P216" i="3"/>
  <c r="Q206" i="10"/>
  <c r="P209" i="3"/>
  <c r="Q199" i="10"/>
  <c r="P202" i="3"/>
  <c r="Q192" i="10"/>
  <c r="P196" i="3"/>
  <c r="Q186" i="10"/>
  <c r="P185" i="3"/>
  <c r="Q175" i="10"/>
  <c r="P178" i="3"/>
  <c r="Q168" i="10"/>
  <c r="P166" i="3"/>
  <c r="Q156" i="10"/>
  <c r="P159" i="3"/>
  <c r="Q149" i="10"/>
  <c r="P153" i="3"/>
  <c r="Q143" i="10"/>
  <c r="P146" i="3"/>
  <c r="Q136" i="10"/>
  <c r="P140" i="3"/>
  <c r="Q130" i="10"/>
  <c r="P135" i="3"/>
  <c r="Q125" i="10"/>
  <c r="P129" i="3"/>
  <c r="Q119" i="10"/>
  <c r="P117" i="3"/>
  <c r="Q107" i="10"/>
  <c r="P110" i="3"/>
  <c r="Q100" i="10"/>
  <c r="P99" i="3"/>
  <c r="Q89" i="10"/>
  <c r="P92" i="3"/>
  <c r="Q82" i="10"/>
  <c r="P86" i="3"/>
  <c r="Q76" i="10"/>
  <c r="P80" i="3"/>
  <c r="Q70" i="10"/>
  <c r="P75" i="3"/>
  <c r="Q65" i="10"/>
  <c r="P69" i="3"/>
  <c r="Q59" i="10"/>
  <c r="P64" i="3"/>
  <c r="Q54" i="10"/>
  <c r="P56" i="3"/>
  <c r="Q46" i="10"/>
  <c r="P51" i="3"/>
  <c r="Q41" i="10"/>
  <c r="P45" i="3"/>
  <c r="Q35" i="10"/>
  <c r="P39" i="3"/>
  <c r="Q29" i="10"/>
  <c r="P33" i="3"/>
  <c r="Q23" i="10"/>
  <c r="P28" i="3"/>
  <c r="Q18" i="10"/>
  <c r="P23" i="3"/>
  <c r="Q13" i="10"/>
  <c r="P18" i="3"/>
  <c r="Q8" i="10"/>
  <c r="P420" i="3"/>
  <c r="Q410" i="10"/>
  <c r="P384" i="3"/>
  <c r="Q374" i="10"/>
  <c r="P351" i="3"/>
  <c r="Q341" i="10"/>
  <c r="P328" i="3"/>
  <c r="Q318" i="10"/>
  <c r="P290" i="3"/>
  <c r="Q280" i="10"/>
  <c r="P269" i="3"/>
  <c r="Q259" i="10"/>
  <c r="P244" i="3"/>
  <c r="Q234" i="10"/>
  <c r="P233" i="3"/>
  <c r="Q223" i="10"/>
  <c r="P219" i="3"/>
  <c r="Q209" i="10"/>
  <c r="P192" i="3"/>
  <c r="Q182" i="10"/>
  <c r="P417" i="3"/>
  <c r="Q407" i="10"/>
  <c r="P411" i="3"/>
  <c r="Q401" i="10"/>
  <c r="P405" i="3"/>
  <c r="Q395" i="10"/>
  <c r="P399" i="3"/>
  <c r="Q389" i="10"/>
  <c r="P393" i="3"/>
  <c r="Q383" i="10"/>
  <c r="P387" i="3"/>
  <c r="Q377" i="10"/>
  <c r="P369" i="3"/>
  <c r="Q359" i="10"/>
  <c r="P364" i="3"/>
  <c r="Q354" i="10"/>
  <c r="P360" i="3"/>
  <c r="Q350" i="10"/>
  <c r="P354" i="3"/>
  <c r="Q344" i="10"/>
  <c r="P348" i="3"/>
  <c r="Q338" i="10"/>
  <c r="P341" i="3"/>
  <c r="Q331" i="10"/>
  <c r="P331" i="3"/>
  <c r="Q321" i="10"/>
  <c r="P320" i="3"/>
  <c r="Q310" i="10"/>
  <c r="P306" i="3"/>
  <c r="Q296" i="10"/>
  <c r="P299" i="3"/>
  <c r="Q289" i="10"/>
  <c r="P287" i="3"/>
  <c r="Q277" i="10"/>
  <c r="P282" i="3"/>
  <c r="Q272" i="10"/>
  <c r="P276" i="3"/>
  <c r="Q266" i="10"/>
  <c r="P272" i="3"/>
  <c r="Q262" i="10"/>
  <c r="P266" i="3"/>
  <c r="Q256" i="10"/>
  <c r="P260" i="3"/>
  <c r="Q250" i="10"/>
  <c r="P248" i="3"/>
  <c r="Q238" i="10"/>
  <c r="P241" i="3"/>
  <c r="Q231" i="10"/>
  <c r="P230" i="3"/>
  <c r="Q220" i="10"/>
  <c r="P214" i="3"/>
  <c r="Q204" i="10"/>
  <c r="P201" i="3"/>
  <c r="Q191" i="10"/>
  <c r="P195" i="3"/>
  <c r="Q185" i="10"/>
  <c r="P183" i="3"/>
  <c r="Q173" i="10"/>
  <c r="P176" i="3"/>
  <c r="Q166" i="10"/>
  <c r="P171" i="3"/>
  <c r="Q161" i="10"/>
  <c r="P165" i="3"/>
  <c r="Q155" i="10"/>
  <c r="P158" i="3"/>
  <c r="Q148" i="10"/>
  <c r="P152" i="3"/>
  <c r="Q142" i="10"/>
  <c r="P145" i="3"/>
  <c r="Q135" i="10"/>
  <c r="P139" i="3"/>
  <c r="Q129" i="10"/>
  <c r="P134" i="3"/>
  <c r="Q124" i="10"/>
  <c r="P128" i="3"/>
  <c r="Q118" i="10"/>
  <c r="P123" i="3"/>
  <c r="Q113" i="10"/>
  <c r="P116" i="3"/>
  <c r="Q106" i="10"/>
  <c r="P109" i="3"/>
  <c r="Q99" i="10"/>
  <c r="P104" i="3"/>
  <c r="Q94" i="10"/>
  <c r="P98" i="3"/>
  <c r="Q88" i="10"/>
  <c r="P91" i="3"/>
  <c r="Q81" i="10"/>
  <c r="P85" i="3"/>
  <c r="Q75" i="10"/>
  <c r="P79" i="3"/>
  <c r="Q69" i="10"/>
  <c r="P74" i="3"/>
  <c r="Q64" i="10"/>
  <c r="P68" i="3"/>
  <c r="Q58" i="10"/>
  <c r="P63" i="3"/>
  <c r="Q53" i="10"/>
  <c r="P50" i="3"/>
  <c r="Q40" i="10"/>
  <c r="P44" i="3"/>
  <c r="Q34" i="10"/>
  <c r="P38" i="3"/>
  <c r="Q28" i="10"/>
  <c r="P32" i="3"/>
  <c r="Q22" i="10"/>
  <c r="P27" i="3"/>
  <c r="Q17" i="10"/>
  <c r="P22" i="3"/>
  <c r="Q12" i="10"/>
  <c r="P383" i="3"/>
  <c r="Q373" i="10"/>
  <c r="P376" i="3"/>
  <c r="Q366" i="10"/>
  <c r="P93" i="3"/>
  <c r="Q83" i="10"/>
  <c r="P62" i="3"/>
  <c r="Q52" i="10"/>
  <c r="P59" i="3"/>
  <c r="Q49" i="10"/>
  <c r="P162" i="10" l="1"/>
  <c r="O283" i="3"/>
  <c r="P180" i="10"/>
  <c r="O255" i="3"/>
  <c r="O245" i="10" s="1"/>
  <c r="O198" i="3"/>
  <c r="O188" i="10" s="1"/>
  <c r="O361" i="3"/>
  <c r="O351" i="10" s="1"/>
  <c r="P114" i="10"/>
  <c r="P299" i="10"/>
  <c r="O337" i="3"/>
  <c r="O327" i="10" s="1"/>
  <c r="O237" i="3"/>
  <c r="O227" i="10" s="1"/>
  <c r="P263" i="10"/>
  <c r="P357" i="10"/>
  <c r="P329" i="10"/>
  <c r="O22" i="3"/>
  <c r="P12" i="10"/>
  <c r="O38" i="3"/>
  <c r="P28" i="10"/>
  <c r="O63" i="3"/>
  <c r="P53" i="10"/>
  <c r="O79" i="3"/>
  <c r="P69" i="10"/>
  <c r="O98" i="3"/>
  <c r="P88" i="10"/>
  <c r="O116" i="3"/>
  <c r="P106" i="10"/>
  <c r="O134" i="3"/>
  <c r="P124" i="10"/>
  <c r="O152" i="3"/>
  <c r="P142" i="10"/>
  <c r="O171" i="3"/>
  <c r="P161" i="10"/>
  <c r="O180" i="10"/>
  <c r="K268" i="8"/>
  <c r="O214" i="3"/>
  <c r="P204" i="10"/>
  <c r="O248" i="3"/>
  <c r="P238" i="10"/>
  <c r="O266" i="3"/>
  <c r="P256" i="10"/>
  <c r="O282" i="3"/>
  <c r="P272" i="10"/>
  <c r="O299" i="3"/>
  <c r="P289" i="10"/>
  <c r="O354" i="3"/>
  <c r="P344" i="10"/>
  <c r="O369" i="3"/>
  <c r="P359" i="10"/>
  <c r="O399" i="3"/>
  <c r="P389" i="10"/>
  <c r="O417" i="3"/>
  <c r="P407" i="10"/>
  <c r="O192" i="3"/>
  <c r="P182" i="10"/>
  <c r="O244" i="3"/>
  <c r="P234" i="10"/>
  <c r="O357" i="10"/>
  <c r="K527" i="8"/>
  <c r="O28" i="3"/>
  <c r="P18" i="10"/>
  <c r="O45" i="3"/>
  <c r="P35" i="10"/>
  <c r="O64" i="3"/>
  <c r="P54" i="10"/>
  <c r="O80" i="3"/>
  <c r="P70" i="10"/>
  <c r="O99" i="3"/>
  <c r="P89" i="10"/>
  <c r="O114" i="10"/>
  <c r="K182" i="8"/>
  <c r="O140" i="3"/>
  <c r="P130" i="10"/>
  <c r="O159" i="3"/>
  <c r="P149" i="10"/>
  <c r="O178" i="3"/>
  <c r="P168" i="10"/>
  <c r="O202" i="3"/>
  <c r="P192" i="10"/>
  <c r="O231" i="3"/>
  <c r="P221" i="10"/>
  <c r="O261" i="3"/>
  <c r="P251" i="10"/>
  <c r="O277" i="3"/>
  <c r="P267" i="10"/>
  <c r="O293" i="3"/>
  <c r="P283" i="10"/>
  <c r="O310" i="3"/>
  <c r="P300" i="10"/>
  <c r="O326" i="3"/>
  <c r="P316" i="10"/>
  <c r="O349" i="3"/>
  <c r="P339" i="10"/>
  <c r="O365" i="3"/>
  <c r="P355" i="10"/>
  <c r="O382" i="3"/>
  <c r="P372" i="10"/>
  <c r="O400" i="3"/>
  <c r="P390" i="10"/>
  <c r="O418" i="3"/>
  <c r="P408" i="10"/>
  <c r="O402" i="3"/>
  <c r="P392" i="10"/>
  <c r="O19" i="3"/>
  <c r="P9" i="10"/>
  <c r="O34" i="3"/>
  <c r="P24" i="10"/>
  <c r="O52" i="3"/>
  <c r="P42" i="10"/>
  <c r="O70" i="3"/>
  <c r="P60" i="10"/>
  <c r="O141" i="3"/>
  <c r="P131" i="10"/>
  <c r="O160" i="3"/>
  <c r="P150" i="10"/>
  <c r="O186" i="3"/>
  <c r="P176" i="10"/>
  <c r="O203" i="3"/>
  <c r="P193" i="10"/>
  <c r="O232" i="3"/>
  <c r="P222" i="10"/>
  <c r="O251" i="3"/>
  <c r="P241" i="10"/>
  <c r="O268" i="3"/>
  <c r="P258" i="10"/>
  <c r="O294" i="3"/>
  <c r="P284" i="10"/>
  <c r="O311" i="3"/>
  <c r="P301" i="10"/>
  <c r="O327" i="3"/>
  <c r="P317" i="10"/>
  <c r="O343" i="3"/>
  <c r="P333" i="10"/>
  <c r="O366" i="3"/>
  <c r="P356" i="10"/>
  <c r="O389" i="3"/>
  <c r="P379" i="10"/>
  <c r="O407" i="3"/>
  <c r="P397" i="10"/>
  <c r="O149" i="3"/>
  <c r="P139" i="10"/>
  <c r="O168" i="3"/>
  <c r="P158" i="10"/>
  <c r="O205" i="3"/>
  <c r="P195" i="10"/>
  <c r="O263" i="3"/>
  <c r="P253" i="10"/>
  <c r="O317" i="3"/>
  <c r="P307" i="10"/>
  <c r="O390" i="3"/>
  <c r="P380" i="10"/>
  <c r="O20" i="3"/>
  <c r="P10" i="10"/>
  <c r="O373" i="3"/>
  <c r="P363" i="10"/>
  <c r="O391" i="3"/>
  <c r="P381" i="10"/>
  <c r="O409" i="3"/>
  <c r="P399" i="10"/>
  <c r="O284" i="3"/>
  <c r="P274" i="10"/>
  <c r="O344" i="3"/>
  <c r="P334" i="10"/>
  <c r="O31" i="3"/>
  <c r="P21" i="10"/>
  <c r="O49" i="3"/>
  <c r="P39" i="10"/>
  <c r="O73" i="3"/>
  <c r="P63" i="10"/>
  <c r="O90" i="3"/>
  <c r="P80" i="10"/>
  <c r="O108" i="3"/>
  <c r="P98" i="10"/>
  <c r="O127" i="3"/>
  <c r="P117" i="10"/>
  <c r="O144" i="3"/>
  <c r="P134" i="10"/>
  <c r="O164" i="3"/>
  <c r="P154" i="10"/>
  <c r="O182" i="3"/>
  <c r="P172" i="10"/>
  <c r="O199" i="3"/>
  <c r="P189" i="10"/>
  <c r="O330" i="3"/>
  <c r="P320" i="10"/>
  <c r="O347" i="3"/>
  <c r="P337" i="10"/>
  <c r="O368" i="3"/>
  <c r="P358" i="10"/>
  <c r="O76" i="3"/>
  <c r="P66" i="10"/>
  <c r="O100" i="3"/>
  <c r="P90" i="10"/>
  <c r="O118" i="3"/>
  <c r="P108" i="10"/>
  <c r="O25" i="3"/>
  <c r="P15" i="10"/>
  <c r="O47" i="3"/>
  <c r="P37" i="10"/>
  <c r="O66" i="3"/>
  <c r="P56" i="10"/>
  <c r="O88" i="3"/>
  <c r="P78" i="10"/>
  <c r="O106" i="3"/>
  <c r="P96" i="10"/>
  <c r="O125" i="3"/>
  <c r="P115" i="10"/>
  <c r="P20" i="10"/>
  <c r="O30" i="3"/>
  <c r="O48" i="3"/>
  <c r="P38" i="10"/>
  <c r="O77" i="3"/>
  <c r="P67" i="10"/>
  <c r="O96" i="3"/>
  <c r="P86" i="10"/>
  <c r="O114" i="3"/>
  <c r="P104" i="10"/>
  <c r="O132" i="3"/>
  <c r="P122" i="10"/>
  <c r="O150" i="3"/>
  <c r="P140" i="10"/>
  <c r="O169" i="3"/>
  <c r="P159" i="10"/>
  <c r="O188" i="3"/>
  <c r="P178" i="10"/>
  <c r="O212" i="3"/>
  <c r="P202" i="10"/>
  <c r="O245" i="3"/>
  <c r="P235" i="10"/>
  <c r="O264" i="3"/>
  <c r="P254" i="10"/>
  <c r="O280" i="3"/>
  <c r="P270" i="10"/>
  <c r="O297" i="3"/>
  <c r="P287" i="10"/>
  <c r="O313" i="3"/>
  <c r="P303" i="10"/>
  <c r="O329" i="3"/>
  <c r="P319" i="10"/>
  <c r="O352" i="3"/>
  <c r="P342" i="10"/>
  <c r="O208" i="3"/>
  <c r="P198" i="10"/>
  <c r="O236" i="3"/>
  <c r="P226" i="10"/>
  <c r="O254" i="3"/>
  <c r="P244" i="10"/>
  <c r="O271" i="3"/>
  <c r="P261" i="10"/>
  <c r="O292" i="3"/>
  <c r="P282" i="10"/>
  <c r="O314" i="3"/>
  <c r="P304" i="10"/>
  <c r="O392" i="3"/>
  <c r="P382" i="10"/>
  <c r="O410" i="3"/>
  <c r="P400" i="10"/>
  <c r="O279" i="3"/>
  <c r="P269" i="10"/>
  <c r="O357" i="3"/>
  <c r="P347" i="10"/>
  <c r="O27" i="3"/>
  <c r="P17" i="10"/>
  <c r="O44" i="3"/>
  <c r="P34" i="10"/>
  <c r="O68" i="3"/>
  <c r="P58" i="10"/>
  <c r="O85" i="3"/>
  <c r="P75" i="10"/>
  <c r="O104" i="3"/>
  <c r="P94" i="10"/>
  <c r="O123" i="3"/>
  <c r="P113" i="10"/>
  <c r="O139" i="3"/>
  <c r="P129" i="10"/>
  <c r="O158" i="3"/>
  <c r="P148" i="10"/>
  <c r="O176" i="3"/>
  <c r="P166" i="10"/>
  <c r="O195" i="3"/>
  <c r="P185" i="10"/>
  <c r="O230" i="3"/>
  <c r="P220" i="10"/>
  <c r="O272" i="3"/>
  <c r="P262" i="10"/>
  <c r="O287" i="3"/>
  <c r="P277" i="10"/>
  <c r="O306" i="3"/>
  <c r="P296" i="10"/>
  <c r="O320" i="3"/>
  <c r="P310" i="10"/>
  <c r="O341" i="3"/>
  <c r="P331" i="10"/>
  <c r="O360" i="3"/>
  <c r="P350" i="10"/>
  <c r="O387" i="3"/>
  <c r="P377" i="10"/>
  <c r="O405" i="3"/>
  <c r="P395" i="10"/>
  <c r="O219" i="3"/>
  <c r="P209" i="10"/>
  <c r="O269" i="3"/>
  <c r="P259" i="10"/>
  <c r="O328" i="3"/>
  <c r="P318" i="10"/>
  <c r="O384" i="3"/>
  <c r="P374" i="10"/>
  <c r="O18" i="3"/>
  <c r="P8" i="10"/>
  <c r="O33" i="3"/>
  <c r="P23" i="10"/>
  <c r="O51" i="3"/>
  <c r="P41" i="10"/>
  <c r="O69" i="3"/>
  <c r="P59" i="10"/>
  <c r="O86" i="3"/>
  <c r="P76" i="10"/>
  <c r="O110" i="3"/>
  <c r="P100" i="10"/>
  <c r="O129" i="3"/>
  <c r="P119" i="10"/>
  <c r="O146" i="3"/>
  <c r="P136" i="10"/>
  <c r="O166" i="3"/>
  <c r="P156" i="10"/>
  <c r="O185" i="3"/>
  <c r="P175" i="10"/>
  <c r="O209" i="3"/>
  <c r="P199" i="10"/>
  <c r="O242" i="3"/>
  <c r="P232" i="10"/>
  <c r="O267" i="3"/>
  <c r="P257" i="10"/>
  <c r="O273" i="10"/>
  <c r="K397" i="8"/>
  <c r="O300" i="3"/>
  <c r="P290" i="10"/>
  <c r="O315" i="3"/>
  <c r="P305" i="10"/>
  <c r="O332" i="3"/>
  <c r="P322" i="10"/>
  <c r="O355" i="3"/>
  <c r="P345" i="10"/>
  <c r="O370" i="3"/>
  <c r="P360" i="10"/>
  <c r="O388" i="3"/>
  <c r="P378" i="10"/>
  <c r="O406" i="3"/>
  <c r="P396" i="10"/>
  <c r="O24" i="3"/>
  <c r="P14" i="10"/>
  <c r="O40" i="3"/>
  <c r="P30" i="10"/>
  <c r="O57" i="3"/>
  <c r="P47" i="10"/>
  <c r="O147" i="3"/>
  <c r="P137" i="10"/>
  <c r="O167" i="3"/>
  <c r="P157" i="10"/>
  <c r="O191" i="3"/>
  <c r="P181" i="10"/>
  <c r="O210" i="3"/>
  <c r="P200" i="10"/>
  <c r="O238" i="3"/>
  <c r="P228" i="10"/>
  <c r="O256" i="3"/>
  <c r="P246" i="10"/>
  <c r="O278" i="3"/>
  <c r="P268" i="10"/>
  <c r="O302" i="3"/>
  <c r="P292" i="10"/>
  <c r="O316" i="3"/>
  <c r="P306" i="10"/>
  <c r="O333" i="3"/>
  <c r="P323" i="10"/>
  <c r="O350" i="3"/>
  <c r="P340" i="10"/>
  <c r="O371" i="3"/>
  <c r="P361" i="10"/>
  <c r="O395" i="3"/>
  <c r="P385" i="10"/>
  <c r="O413" i="3"/>
  <c r="P403" i="10"/>
  <c r="O155" i="3"/>
  <c r="P145" i="10"/>
  <c r="O187" i="3"/>
  <c r="P177" i="10"/>
  <c r="O211" i="3"/>
  <c r="P201" i="10"/>
  <c r="O274" i="3"/>
  <c r="P264" i="10"/>
  <c r="O329" i="10"/>
  <c r="K485" i="8"/>
  <c r="O408" i="3"/>
  <c r="P398" i="10"/>
  <c r="O380" i="3"/>
  <c r="P370" i="10"/>
  <c r="O397" i="3"/>
  <c r="P387" i="10"/>
  <c r="O415" i="3"/>
  <c r="P405" i="10"/>
  <c r="O173" i="3"/>
  <c r="P163" i="10"/>
  <c r="O303" i="3"/>
  <c r="P293" i="10"/>
  <c r="O372" i="3"/>
  <c r="P362" i="10"/>
  <c r="O37" i="3"/>
  <c r="P27" i="10"/>
  <c r="O55" i="3"/>
  <c r="P45" i="10"/>
  <c r="O78" i="3"/>
  <c r="P68" i="10"/>
  <c r="O97" i="3"/>
  <c r="P87" i="10"/>
  <c r="O115" i="3"/>
  <c r="P105" i="10"/>
  <c r="O133" i="3"/>
  <c r="P123" i="10"/>
  <c r="O151" i="3"/>
  <c r="P141" i="10"/>
  <c r="O170" i="3"/>
  <c r="P160" i="10"/>
  <c r="O189" i="3"/>
  <c r="P179" i="10"/>
  <c r="O336" i="3"/>
  <c r="P326" i="10"/>
  <c r="O353" i="3"/>
  <c r="P343" i="10"/>
  <c r="O375" i="3"/>
  <c r="P365" i="10"/>
  <c r="O81" i="3"/>
  <c r="P71" i="10"/>
  <c r="P95" i="10"/>
  <c r="O105" i="3"/>
  <c r="O130" i="3"/>
  <c r="P120" i="10"/>
  <c r="O35" i="3"/>
  <c r="P25" i="10"/>
  <c r="O53" i="3"/>
  <c r="P43" i="10"/>
  <c r="O71" i="3"/>
  <c r="P61" i="10"/>
  <c r="O95" i="3"/>
  <c r="P85" i="10"/>
  <c r="O113" i="3"/>
  <c r="P103" i="10"/>
  <c r="O131" i="3"/>
  <c r="P121" i="10"/>
  <c r="O36" i="3"/>
  <c r="P26" i="10"/>
  <c r="O54" i="3"/>
  <c r="P44" i="10"/>
  <c r="O83" i="3"/>
  <c r="P73" i="10"/>
  <c r="O102" i="3"/>
  <c r="P92" i="10"/>
  <c r="O120" i="3"/>
  <c r="P110" i="10"/>
  <c r="O137" i="3"/>
  <c r="P127" i="10"/>
  <c r="O156" i="3"/>
  <c r="P146" i="10"/>
  <c r="O174" i="3"/>
  <c r="P164" i="10"/>
  <c r="O193" i="3"/>
  <c r="P183" i="10"/>
  <c r="O228" i="3"/>
  <c r="P218" i="10"/>
  <c r="O253" i="3"/>
  <c r="P243" i="10"/>
  <c r="O270" i="3"/>
  <c r="P260" i="10"/>
  <c r="O285" i="3"/>
  <c r="P275" i="10"/>
  <c r="O304" i="3"/>
  <c r="P294" i="10"/>
  <c r="O318" i="3"/>
  <c r="P308" i="10"/>
  <c r="O335" i="3"/>
  <c r="P325" i="10"/>
  <c r="O358" i="3"/>
  <c r="P348" i="10"/>
  <c r="O213" i="3"/>
  <c r="P203" i="10"/>
  <c r="P230" i="10"/>
  <c r="O240" i="3"/>
  <c r="O259" i="3"/>
  <c r="P249" i="10"/>
  <c r="O281" i="3"/>
  <c r="P271" i="10"/>
  <c r="O298" i="3"/>
  <c r="P288" i="10"/>
  <c r="O319" i="3"/>
  <c r="P309" i="10"/>
  <c r="O381" i="3"/>
  <c r="P371" i="10"/>
  <c r="O398" i="3"/>
  <c r="P388" i="10"/>
  <c r="O416" i="3"/>
  <c r="P406" i="10"/>
  <c r="O180" i="3"/>
  <c r="P170" i="10"/>
  <c r="O312" i="3"/>
  <c r="P302" i="10"/>
  <c r="O379" i="3"/>
  <c r="P369" i="10"/>
  <c r="O32" i="3"/>
  <c r="P22" i="10"/>
  <c r="O50" i="3"/>
  <c r="P40" i="10"/>
  <c r="O74" i="3"/>
  <c r="P64" i="10"/>
  <c r="O91" i="3"/>
  <c r="P81" i="10"/>
  <c r="O109" i="3"/>
  <c r="P99" i="10"/>
  <c r="O128" i="3"/>
  <c r="P118" i="10"/>
  <c r="O145" i="3"/>
  <c r="P135" i="10"/>
  <c r="O165" i="3"/>
  <c r="P155" i="10"/>
  <c r="O183" i="3"/>
  <c r="P173" i="10"/>
  <c r="O201" i="3"/>
  <c r="P191" i="10"/>
  <c r="O241" i="3"/>
  <c r="P231" i="10"/>
  <c r="O260" i="3"/>
  <c r="P250" i="10"/>
  <c r="P266" i="10"/>
  <c r="O276" i="3"/>
  <c r="O331" i="3"/>
  <c r="P321" i="10"/>
  <c r="O348" i="3"/>
  <c r="P338" i="10"/>
  <c r="O364" i="3"/>
  <c r="P354" i="10"/>
  <c r="O393" i="3"/>
  <c r="P383" i="10"/>
  <c r="O411" i="3"/>
  <c r="P401" i="10"/>
  <c r="O233" i="3"/>
  <c r="P223" i="10"/>
  <c r="O290" i="3"/>
  <c r="P280" i="10"/>
  <c r="O351" i="3"/>
  <c r="P341" i="10"/>
  <c r="O420" i="3"/>
  <c r="P410" i="10"/>
  <c r="O23" i="3"/>
  <c r="P13" i="10"/>
  <c r="O39" i="3"/>
  <c r="P29" i="10"/>
  <c r="P46" i="10"/>
  <c r="O56" i="3"/>
  <c r="O75" i="3"/>
  <c r="P65" i="10"/>
  <c r="O92" i="3"/>
  <c r="P82" i="10"/>
  <c r="O117" i="3"/>
  <c r="P107" i="10"/>
  <c r="O135" i="3"/>
  <c r="P125" i="10"/>
  <c r="O153" i="3"/>
  <c r="P143" i="10"/>
  <c r="O162" i="10"/>
  <c r="K244" i="8"/>
  <c r="O196" i="3"/>
  <c r="P186" i="10"/>
  <c r="O216" i="3"/>
  <c r="P206" i="10"/>
  <c r="O250" i="3"/>
  <c r="P240" i="10"/>
  <c r="O263" i="10"/>
  <c r="K384" i="8"/>
  <c r="O288" i="3"/>
  <c r="P278" i="10"/>
  <c r="O307" i="3"/>
  <c r="P297" i="10"/>
  <c r="O321" i="3"/>
  <c r="P311" i="10"/>
  <c r="O342" i="3"/>
  <c r="P332" i="10"/>
  <c r="O377" i="3"/>
  <c r="P367" i="10"/>
  <c r="O394" i="3"/>
  <c r="P384" i="10"/>
  <c r="O412" i="3"/>
  <c r="P402" i="10"/>
  <c r="O29" i="3"/>
  <c r="P19" i="10"/>
  <c r="O46" i="3"/>
  <c r="P36" i="10"/>
  <c r="O65" i="3"/>
  <c r="P55" i="10"/>
  <c r="O136" i="3"/>
  <c r="P126" i="10"/>
  <c r="O154" i="3"/>
  <c r="P144" i="10"/>
  <c r="O179" i="3"/>
  <c r="P169" i="10"/>
  <c r="O197" i="3"/>
  <c r="P187" i="10"/>
  <c r="O218" i="3"/>
  <c r="P208" i="10"/>
  <c r="O243" i="3"/>
  <c r="P233" i="10"/>
  <c r="O262" i="3"/>
  <c r="P252" i="10"/>
  <c r="O289" i="3"/>
  <c r="P279" i="10"/>
  <c r="O308" i="3"/>
  <c r="P298" i="10"/>
  <c r="O322" i="3"/>
  <c r="P312" i="10"/>
  <c r="O338" i="3"/>
  <c r="P328" i="10"/>
  <c r="O356" i="3"/>
  <c r="P346" i="10"/>
  <c r="O378" i="3"/>
  <c r="P368" i="10"/>
  <c r="O401" i="3"/>
  <c r="P391" i="10"/>
  <c r="O419" i="3"/>
  <c r="P409" i="10"/>
  <c r="O142" i="3"/>
  <c r="P132" i="10"/>
  <c r="O161" i="3"/>
  <c r="P151" i="10"/>
  <c r="O239" i="3"/>
  <c r="P229" i="10"/>
  <c r="O295" i="3"/>
  <c r="P285" i="10"/>
  <c r="O362" i="3"/>
  <c r="P352" i="10"/>
  <c r="O363" i="3"/>
  <c r="P353" i="10"/>
  <c r="O385" i="3"/>
  <c r="P375" i="10"/>
  <c r="O403" i="3"/>
  <c r="P393" i="10"/>
  <c r="O421" i="3"/>
  <c r="P411" i="10"/>
  <c r="O257" i="3"/>
  <c r="P247" i="10"/>
  <c r="O323" i="3"/>
  <c r="P313" i="10"/>
  <c r="O396" i="3"/>
  <c r="P386" i="10"/>
  <c r="O26" i="3"/>
  <c r="P16" i="10"/>
  <c r="O43" i="3"/>
  <c r="P33" i="10"/>
  <c r="P57" i="10"/>
  <c r="O67" i="3"/>
  <c r="O84" i="3"/>
  <c r="P74" i="10"/>
  <c r="O103" i="3"/>
  <c r="P93" i="10"/>
  <c r="O121" i="3"/>
  <c r="P111" i="10"/>
  <c r="O138" i="3"/>
  <c r="P128" i="10"/>
  <c r="O157" i="3"/>
  <c r="P147" i="10"/>
  <c r="O175" i="3"/>
  <c r="P165" i="10"/>
  <c r="O194" i="3"/>
  <c r="P184" i="10"/>
  <c r="O325" i="3"/>
  <c r="P315" i="10"/>
  <c r="O340" i="3"/>
  <c r="P330" i="10"/>
  <c r="O359" i="3"/>
  <c r="P349" i="10"/>
  <c r="O87" i="3"/>
  <c r="P77" i="10"/>
  <c r="O111" i="3"/>
  <c r="P101" i="10"/>
  <c r="O41" i="3"/>
  <c r="P31" i="10"/>
  <c r="O58" i="3"/>
  <c r="P48" i="10"/>
  <c r="O82" i="3"/>
  <c r="P72" i="10"/>
  <c r="O101" i="3"/>
  <c r="P91" i="10"/>
  <c r="O119" i="3"/>
  <c r="P109" i="10"/>
  <c r="O21" i="3"/>
  <c r="P11" i="10"/>
  <c r="O42" i="3"/>
  <c r="P32" i="10"/>
  <c r="O72" i="3"/>
  <c r="P62" i="10"/>
  <c r="O89" i="3"/>
  <c r="P79" i="10"/>
  <c r="O107" i="3"/>
  <c r="P97" i="10"/>
  <c r="O126" i="3"/>
  <c r="P116" i="10"/>
  <c r="O143" i="3"/>
  <c r="P133" i="10"/>
  <c r="O162" i="3"/>
  <c r="P152" i="10"/>
  <c r="O181" i="3"/>
  <c r="P171" i="10"/>
  <c r="O207" i="3"/>
  <c r="P197" i="10"/>
  <c r="O234" i="3"/>
  <c r="P224" i="10"/>
  <c r="O258" i="3"/>
  <c r="P248" i="10"/>
  <c r="O275" i="3"/>
  <c r="P265" i="10"/>
  <c r="O291" i="3"/>
  <c r="P281" i="10"/>
  <c r="O299" i="10"/>
  <c r="K441" i="8"/>
  <c r="O324" i="3"/>
  <c r="P314" i="10"/>
  <c r="O346" i="3"/>
  <c r="P336" i="10"/>
  <c r="O229" i="3"/>
  <c r="P219" i="10"/>
  <c r="O246" i="3"/>
  <c r="P236" i="10"/>
  <c r="O265" i="3"/>
  <c r="P255" i="10"/>
  <c r="O286" i="3"/>
  <c r="P276" i="10"/>
  <c r="O305" i="3"/>
  <c r="P295" i="10"/>
  <c r="O386" i="3"/>
  <c r="P376" i="10"/>
  <c r="O404" i="3"/>
  <c r="P394" i="10"/>
  <c r="O422" i="3"/>
  <c r="P412" i="10"/>
  <c r="O252" i="3"/>
  <c r="P242" i="10"/>
  <c r="O334" i="3"/>
  <c r="P324" i="10"/>
  <c r="O414" i="3"/>
  <c r="P404" i="10"/>
  <c r="O383" i="3"/>
  <c r="P373" i="10"/>
  <c r="O376" i="3"/>
  <c r="P366" i="10"/>
  <c r="O93" i="3"/>
  <c r="P83" i="10"/>
  <c r="O62" i="3"/>
  <c r="P52" i="10"/>
  <c r="O59" i="3"/>
  <c r="P49" i="10"/>
  <c r="C11" i="3"/>
  <c r="C6" i="3"/>
  <c r="C5" i="3"/>
  <c r="K365" i="8" l="1"/>
  <c r="K279" i="8"/>
  <c r="K339" i="8"/>
  <c r="K518" i="8"/>
  <c r="K482" i="8"/>
  <c r="O266" i="10"/>
  <c r="K388" i="8"/>
  <c r="O95" i="10"/>
  <c r="K154" i="8"/>
  <c r="O242" i="10"/>
  <c r="K362" i="8"/>
  <c r="O394" i="10"/>
  <c r="K579" i="8"/>
  <c r="O276" i="10"/>
  <c r="K402" i="8"/>
  <c r="O219" i="10"/>
  <c r="K328" i="8"/>
  <c r="O248" i="10"/>
  <c r="K368" i="8"/>
  <c r="O171" i="10"/>
  <c r="K257" i="8"/>
  <c r="O116" i="10"/>
  <c r="K184" i="8"/>
  <c r="O62" i="10"/>
  <c r="K107" i="8"/>
  <c r="O109" i="10"/>
  <c r="K175" i="8"/>
  <c r="O48" i="10"/>
  <c r="K86" i="8"/>
  <c r="O77" i="10"/>
  <c r="K131" i="8"/>
  <c r="O315" i="10"/>
  <c r="K462" i="8"/>
  <c r="O147" i="10"/>
  <c r="K223" i="8"/>
  <c r="O93" i="10"/>
  <c r="K152" i="8"/>
  <c r="O33" i="10"/>
  <c r="K61" i="8"/>
  <c r="O386" i="10"/>
  <c r="K571" i="8"/>
  <c r="O411" i="10"/>
  <c r="K596" i="8"/>
  <c r="O353" i="10"/>
  <c r="K521" i="8"/>
  <c r="O352" i="10"/>
  <c r="K520" i="8"/>
  <c r="O409" i="10"/>
  <c r="K594" i="8"/>
  <c r="O346" i="10"/>
  <c r="K511" i="8"/>
  <c r="O298" i="10"/>
  <c r="K439" i="8"/>
  <c r="O233" i="10"/>
  <c r="K349" i="8"/>
  <c r="O169" i="10"/>
  <c r="K255" i="8"/>
  <c r="O55" i="10"/>
  <c r="K96" i="8"/>
  <c r="O384" i="10"/>
  <c r="K569" i="8"/>
  <c r="O332" i="10"/>
  <c r="K489" i="8"/>
  <c r="O278" i="10"/>
  <c r="K405" i="8"/>
  <c r="O206" i="10"/>
  <c r="K311" i="8"/>
  <c r="O143" i="10"/>
  <c r="K219" i="8"/>
  <c r="O82" i="10"/>
  <c r="K139" i="8"/>
  <c r="O29" i="10"/>
  <c r="K56" i="8"/>
  <c r="O410" i="10"/>
  <c r="K595" i="8"/>
  <c r="O223" i="10"/>
  <c r="K333" i="8"/>
  <c r="O383" i="10"/>
  <c r="K568" i="8"/>
  <c r="O321" i="10"/>
  <c r="K472" i="8"/>
  <c r="O191" i="10"/>
  <c r="K284" i="8"/>
  <c r="O135" i="10"/>
  <c r="K208" i="8"/>
  <c r="O81" i="10"/>
  <c r="K137" i="8"/>
  <c r="O22" i="10"/>
  <c r="K43" i="8"/>
  <c r="O369" i="10"/>
  <c r="K548" i="8"/>
  <c r="O371" i="10"/>
  <c r="K552" i="8"/>
  <c r="O271" i="10"/>
  <c r="K394" i="8"/>
  <c r="O203" i="10"/>
  <c r="K306" i="8"/>
  <c r="O308" i="10"/>
  <c r="K453" i="8"/>
  <c r="O260" i="10"/>
  <c r="K381" i="8"/>
  <c r="O183" i="10"/>
  <c r="K272" i="8"/>
  <c r="O127" i="10"/>
  <c r="K199" i="8"/>
  <c r="O73" i="10"/>
  <c r="K124" i="8"/>
  <c r="O121" i="10"/>
  <c r="K192" i="8"/>
  <c r="O61" i="10"/>
  <c r="K105" i="8"/>
  <c r="O120" i="10"/>
  <c r="K191" i="8"/>
  <c r="O365" i="10"/>
  <c r="K540" i="8"/>
  <c r="O179" i="10"/>
  <c r="K267" i="8"/>
  <c r="O123" i="10"/>
  <c r="K194" i="8"/>
  <c r="O68" i="10"/>
  <c r="K118" i="8"/>
  <c r="O293" i="10"/>
  <c r="K429" i="8"/>
  <c r="O387" i="10"/>
  <c r="K572" i="8"/>
  <c r="O398" i="10"/>
  <c r="K583" i="8"/>
  <c r="O201" i="10"/>
  <c r="K302" i="8"/>
  <c r="O361" i="10"/>
  <c r="K533" i="8"/>
  <c r="O306" i="10"/>
  <c r="K451" i="8"/>
  <c r="O246" i="10"/>
  <c r="K366" i="8"/>
  <c r="O181" i="10"/>
  <c r="K269" i="8"/>
  <c r="O47" i="10"/>
  <c r="K85" i="8"/>
  <c r="O378" i="10"/>
  <c r="K563" i="8"/>
  <c r="O322" i="10"/>
  <c r="K474" i="8"/>
  <c r="O199" i="10"/>
  <c r="K298" i="8"/>
  <c r="O136" i="10"/>
  <c r="K209" i="8"/>
  <c r="O76" i="10"/>
  <c r="K130" i="8"/>
  <c r="O23" i="10"/>
  <c r="K45" i="8"/>
  <c r="O374" i="10"/>
  <c r="K559" i="8"/>
  <c r="O209" i="10"/>
  <c r="K315" i="8"/>
  <c r="O377" i="10"/>
  <c r="K562" i="8"/>
  <c r="O310" i="10"/>
  <c r="K455" i="8"/>
  <c r="O262" i="10"/>
  <c r="K383" i="8"/>
  <c r="O185" i="10"/>
  <c r="K274" i="8"/>
  <c r="O129" i="10"/>
  <c r="K202" i="8"/>
  <c r="O75" i="10"/>
  <c r="K128" i="8"/>
  <c r="O17" i="10"/>
  <c r="K34" i="8"/>
  <c r="O347" i="10"/>
  <c r="K512" i="8"/>
  <c r="O304" i="10"/>
  <c r="K449" i="8"/>
  <c r="O244" i="10"/>
  <c r="K364" i="8"/>
  <c r="O342" i="10"/>
  <c r="K505" i="8"/>
  <c r="O287" i="10"/>
  <c r="K417" i="8"/>
  <c r="O235" i="10"/>
  <c r="K352" i="8"/>
  <c r="O159" i="10"/>
  <c r="K239" i="8"/>
  <c r="O104" i="10"/>
  <c r="K166" i="8"/>
  <c r="O38" i="10"/>
  <c r="K70" i="8"/>
  <c r="O96" i="10"/>
  <c r="K155" i="8"/>
  <c r="O37" i="10"/>
  <c r="K68" i="8"/>
  <c r="O90" i="10"/>
  <c r="K148" i="8"/>
  <c r="O337" i="10"/>
  <c r="K498" i="8"/>
  <c r="O172" i="10"/>
  <c r="K258" i="8"/>
  <c r="O117" i="10"/>
  <c r="K186" i="8"/>
  <c r="O63" i="10"/>
  <c r="K108" i="8"/>
  <c r="O274" i="10"/>
  <c r="K399" i="8"/>
  <c r="O381" i="10"/>
  <c r="K566" i="8"/>
  <c r="O253" i="10"/>
  <c r="K374" i="8"/>
  <c r="O139" i="10"/>
  <c r="K214" i="8"/>
  <c r="O379" i="10"/>
  <c r="K564" i="8"/>
  <c r="O317" i="10"/>
  <c r="K466" i="8"/>
  <c r="O258" i="10"/>
  <c r="K379" i="8"/>
  <c r="O193" i="10"/>
  <c r="K288" i="8"/>
  <c r="O131" i="10"/>
  <c r="K204" i="8"/>
  <c r="O24" i="10"/>
  <c r="K47" i="8"/>
  <c r="O408" i="10"/>
  <c r="K593" i="8"/>
  <c r="O355" i="10"/>
  <c r="K524" i="8"/>
  <c r="O300" i="10"/>
  <c r="K443" i="8"/>
  <c r="O251" i="10"/>
  <c r="K372" i="8"/>
  <c r="O168" i="10"/>
  <c r="K254" i="8"/>
  <c r="O54" i="10"/>
  <c r="K95" i="8"/>
  <c r="O407" i="10"/>
  <c r="K592" i="8"/>
  <c r="O344" i="10"/>
  <c r="K508" i="8"/>
  <c r="O289" i="10"/>
  <c r="K421" i="8"/>
  <c r="O238" i="10"/>
  <c r="K356" i="8"/>
  <c r="O161" i="10"/>
  <c r="K242" i="8"/>
  <c r="O106" i="10"/>
  <c r="K170" i="8"/>
  <c r="O53" i="10"/>
  <c r="K94" i="8"/>
  <c r="O404" i="10"/>
  <c r="K589" i="8"/>
  <c r="O376" i="10"/>
  <c r="K561" i="8"/>
  <c r="O255" i="10"/>
  <c r="K376" i="8"/>
  <c r="O336" i="10"/>
  <c r="K497" i="8"/>
  <c r="O281" i="10"/>
  <c r="K409" i="8"/>
  <c r="O224" i="10"/>
  <c r="K334" i="8"/>
  <c r="O152" i="10"/>
  <c r="K229" i="8"/>
  <c r="O97" i="10"/>
  <c r="K156" i="8"/>
  <c r="O32" i="10"/>
  <c r="K60" i="8"/>
  <c r="O91" i="10"/>
  <c r="K149" i="8"/>
  <c r="O31" i="10"/>
  <c r="K59" i="8"/>
  <c r="O349" i="10"/>
  <c r="K515" i="8"/>
  <c r="O184" i="10"/>
  <c r="K273" i="8"/>
  <c r="O128" i="10"/>
  <c r="K200" i="8"/>
  <c r="O74" i="10"/>
  <c r="K126" i="8"/>
  <c r="O16" i="10"/>
  <c r="K32" i="8"/>
  <c r="O313" i="10"/>
  <c r="K458" i="8"/>
  <c r="O393" i="10"/>
  <c r="K578" i="8"/>
  <c r="O285" i="10"/>
  <c r="K414" i="8"/>
  <c r="O151" i="10"/>
  <c r="K228" i="8"/>
  <c r="O391" i="10"/>
  <c r="K576" i="8"/>
  <c r="O328" i="10"/>
  <c r="K484" i="8"/>
  <c r="O279" i="10"/>
  <c r="K406" i="8"/>
  <c r="O208" i="10"/>
  <c r="K314" i="8"/>
  <c r="O144" i="10"/>
  <c r="K220" i="8"/>
  <c r="O36" i="10"/>
  <c r="K67" i="8"/>
  <c r="O367" i="10"/>
  <c r="K544" i="8"/>
  <c r="O311" i="10"/>
  <c r="K456" i="8"/>
  <c r="O186" i="10"/>
  <c r="K276" i="8"/>
  <c r="O125" i="10"/>
  <c r="K196" i="8"/>
  <c r="O65" i="10"/>
  <c r="K112" i="8"/>
  <c r="O13" i="10"/>
  <c r="K26" i="8"/>
  <c r="O341" i="10"/>
  <c r="K503" i="8"/>
  <c r="O354" i="10"/>
  <c r="K523" i="8"/>
  <c r="O250" i="10"/>
  <c r="K370" i="8"/>
  <c r="O173" i="10"/>
  <c r="K259" i="8"/>
  <c r="O118" i="10"/>
  <c r="K187" i="8"/>
  <c r="O64" i="10"/>
  <c r="K110" i="8"/>
  <c r="O302" i="10"/>
  <c r="K447" i="8"/>
  <c r="O406" i="10"/>
  <c r="K591" i="8"/>
  <c r="O309" i="10"/>
  <c r="K454" i="8"/>
  <c r="O249" i="10"/>
  <c r="K369" i="8"/>
  <c r="O348" i="10"/>
  <c r="K514" i="8"/>
  <c r="O294" i="10"/>
  <c r="K431" i="8"/>
  <c r="O243" i="10"/>
  <c r="K363" i="8"/>
  <c r="O164" i="10"/>
  <c r="K248" i="8"/>
  <c r="O110" i="10"/>
  <c r="K177" i="8"/>
  <c r="O44" i="10"/>
  <c r="K80" i="8"/>
  <c r="O103" i="10"/>
  <c r="K164" i="8"/>
  <c r="O43" i="10"/>
  <c r="K79" i="8"/>
  <c r="O343" i="10"/>
  <c r="K506" i="8"/>
  <c r="O160" i="10"/>
  <c r="K241" i="8"/>
  <c r="O105" i="10"/>
  <c r="K168" i="8"/>
  <c r="O45" i="10"/>
  <c r="K81" i="8"/>
  <c r="O163" i="10"/>
  <c r="K246" i="8"/>
  <c r="O370" i="10"/>
  <c r="K550" i="8"/>
  <c r="O177" i="10"/>
  <c r="K264" i="8"/>
  <c r="O403" i="10"/>
  <c r="K588" i="8"/>
  <c r="O340" i="10"/>
  <c r="K502" i="8"/>
  <c r="O292" i="10"/>
  <c r="K427" i="8"/>
  <c r="O228" i="10"/>
  <c r="K341" i="8"/>
  <c r="O157" i="10"/>
  <c r="K235" i="8"/>
  <c r="O30" i="10"/>
  <c r="K57" i="8"/>
  <c r="O360" i="10"/>
  <c r="K532" i="8"/>
  <c r="O305" i="10"/>
  <c r="K450" i="8"/>
  <c r="O257" i="10"/>
  <c r="K378" i="8"/>
  <c r="O175" i="10"/>
  <c r="K262" i="8"/>
  <c r="O119" i="10"/>
  <c r="K189" i="8"/>
  <c r="O59" i="10"/>
  <c r="K102" i="8"/>
  <c r="O8" i="10"/>
  <c r="K18" i="8"/>
  <c r="O318" i="10"/>
  <c r="K467" i="8"/>
  <c r="O350" i="10"/>
  <c r="K517" i="8"/>
  <c r="O296" i="10"/>
  <c r="K435" i="8"/>
  <c r="O166" i="10"/>
  <c r="K251" i="8"/>
  <c r="O113" i="10"/>
  <c r="K181" i="8"/>
  <c r="O58" i="10"/>
  <c r="K101" i="8"/>
  <c r="O269" i="10"/>
  <c r="K391" i="8"/>
  <c r="O400" i="10"/>
  <c r="K585" i="8"/>
  <c r="O282" i="10"/>
  <c r="K410" i="8"/>
  <c r="O226" i="10"/>
  <c r="K337" i="8"/>
  <c r="O319" i="10"/>
  <c r="K469" i="8"/>
  <c r="O270" i="10"/>
  <c r="K392" i="8"/>
  <c r="O202" i="10"/>
  <c r="K304" i="8"/>
  <c r="O140" i="10"/>
  <c r="K216" i="8"/>
  <c r="O86" i="10"/>
  <c r="K144" i="8"/>
  <c r="O78" i="10"/>
  <c r="K132" i="8"/>
  <c r="O15" i="10"/>
  <c r="K30" i="8"/>
  <c r="O66" i="10"/>
  <c r="K114" i="8"/>
  <c r="O320" i="10"/>
  <c r="K471" i="8"/>
  <c r="O154" i="10"/>
  <c r="K232" i="8"/>
  <c r="O98" i="10"/>
  <c r="K157" i="8"/>
  <c r="O39" i="10"/>
  <c r="K72" i="8"/>
  <c r="O363" i="10"/>
  <c r="K536" i="8"/>
  <c r="O380" i="10"/>
  <c r="K565" i="8"/>
  <c r="O195" i="10"/>
  <c r="K291" i="8"/>
  <c r="O356" i="10"/>
  <c r="K526" i="8"/>
  <c r="O301" i="10"/>
  <c r="K445" i="8"/>
  <c r="O241" i="10"/>
  <c r="K361" i="8"/>
  <c r="O176" i="10"/>
  <c r="K263" i="8"/>
  <c r="O60" i="10"/>
  <c r="K103" i="8"/>
  <c r="O9" i="10"/>
  <c r="K20" i="8"/>
  <c r="O390" i="10"/>
  <c r="K575" i="8"/>
  <c r="O339" i="10"/>
  <c r="K501" i="8"/>
  <c r="O283" i="10"/>
  <c r="K412" i="8"/>
  <c r="O221" i="10"/>
  <c r="K330" i="8"/>
  <c r="O149" i="10"/>
  <c r="K225" i="8"/>
  <c r="O89" i="10"/>
  <c r="K147" i="8"/>
  <c r="O35" i="10"/>
  <c r="K65" i="8"/>
  <c r="O234" i="10"/>
  <c r="K350" i="8"/>
  <c r="O389" i="10"/>
  <c r="K574" i="8"/>
  <c r="O272" i="10"/>
  <c r="K395" i="8"/>
  <c r="O204" i="10"/>
  <c r="K308" i="8"/>
  <c r="O142" i="10"/>
  <c r="K218" i="8"/>
  <c r="O88" i="10"/>
  <c r="K146" i="8"/>
  <c r="O28" i="10"/>
  <c r="K55" i="8"/>
  <c r="O20" i="10"/>
  <c r="K39" i="8"/>
  <c r="O57" i="10"/>
  <c r="K99" i="8"/>
  <c r="O46" i="10"/>
  <c r="K83" i="8"/>
  <c r="O230" i="10"/>
  <c r="K345" i="8"/>
  <c r="O324" i="10"/>
  <c r="K477" i="8"/>
  <c r="O412" i="10"/>
  <c r="K597" i="8"/>
  <c r="O295" i="10"/>
  <c r="K433" i="8"/>
  <c r="O236" i="10"/>
  <c r="K353" i="8"/>
  <c r="O314" i="10"/>
  <c r="K460" i="8"/>
  <c r="O265" i="10"/>
  <c r="K387" i="8"/>
  <c r="O197" i="10"/>
  <c r="K294" i="8"/>
  <c r="O133" i="10"/>
  <c r="K206" i="8"/>
  <c r="O79" i="10"/>
  <c r="K134" i="8"/>
  <c r="O11" i="10"/>
  <c r="K22" i="8"/>
  <c r="O72" i="10"/>
  <c r="K123" i="8"/>
  <c r="O101" i="10"/>
  <c r="K161" i="8"/>
  <c r="O330" i="10"/>
  <c r="K486" i="8"/>
  <c r="O165" i="10"/>
  <c r="K250" i="8"/>
  <c r="O111" i="10"/>
  <c r="K178" i="8"/>
  <c r="O247" i="10"/>
  <c r="K367" i="8"/>
  <c r="O375" i="10"/>
  <c r="K560" i="8"/>
  <c r="O229" i="10"/>
  <c r="K343" i="8"/>
  <c r="O132" i="10"/>
  <c r="K205" i="8"/>
  <c r="O368" i="10"/>
  <c r="K546" i="8"/>
  <c r="O312" i="10"/>
  <c r="K457" i="8"/>
  <c r="O252" i="10"/>
  <c r="K373" i="8"/>
  <c r="O187" i="10"/>
  <c r="K278" i="8"/>
  <c r="O126" i="10"/>
  <c r="K198" i="8"/>
  <c r="O19" i="10"/>
  <c r="K37" i="8"/>
  <c r="O402" i="10"/>
  <c r="K587" i="8"/>
  <c r="O297" i="10"/>
  <c r="K437" i="8"/>
  <c r="O240" i="10"/>
  <c r="K359" i="8"/>
  <c r="O107" i="10"/>
  <c r="K172" i="8"/>
  <c r="O280" i="10"/>
  <c r="K408" i="8"/>
  <c r="O401" i="10"/>
  <c r="K586" i="8"/>
  <c r="O338" i="10"/>
  <c r="K500" i="8"/>
  <c r="O231" i="10"/>
  <c r="K346" i="8"/>
  <c r="O155" i="10"/>
  <c r="K233" i="8"/>
  <c r="O99" i="10"/>
  <c r="K158" i="8"/>
  <c r="O40" i="10"/>
  <c r="K73" i="8"/>
  <c r="O170" i="10"/>
  <c r="K256" i="8"/>
  <c r="O388" i="10"/>
  <c r="K573" i="8"/>
  <c r="O288" i="10"/>
  <c r="K419" i="8"/>
  <c r="O325" i="10"/>
  <c r="K479" i="8"/>
  <c r="O275" i="10"/>
  <c r="K401" i="8"/>
  <c r="O218" i="10"/>
  <c r="K326" i="8"/>
  <c r="O146" i="10"/>
  <c r="K222" i="8"/>
  <c r="O92" i="10"/>
  <c r="K150" i="8"/>
  <c r="O26" i="10"/>
  <c r="K51" i="8"/>
  <c r="O85" i="10"/>
  <c r="K143" i="8"/>
  <c r="O25" i="10"/>
  <c r="K49" i="8"/>
  <c r="O71" i="10"/>
  <c r="K122" i="8"/>
  <c r="O326" i="10"/>
  <c r="K481" i="8"/>
  <c r="O141" i="10"/>
  <c r="K217" i="8"/>
  <c r="O87" i="10"/>
  <c r="K145" i="8"/>
  <c r="O27" i="10"/>
  <c r="K53" i="8"/>
  <c r="O362" i="10"/>
  <c r="K535" i="8"/>
  <c r="O405" i="10"/>
  <c r="K590" i="8"/>
  <c r="O264" i="10"/>
  <c r="K386" i="8"/>
  <c r="O145" i="10"/>
  <c r="K221" i="8"/>
  <c r="O385" i="10"/>
  <c r="K570" i="8"/>
  <c r="O323" i="10"/>
  <c r="K475" i="8"/>
  <c r="O268" i="10"/>
  <c r="K390" i="8"/>
  <c r="O200" i="10"/>
  <c r="K300" i="8"/>
  <c r="O137" i="10"/>
  <c r="K211" i="8"/>
  <c r="O14" i="10"/>
  <c r="K28" i="8"/>
  <c r="O396" i="10"/>
  <c r="K581" i="8"/>
  <c r="O345" i="10"/>
  <c r="K509" i="8"/>
  <c r="O290" i="10"/>
  <c r="K423" i="8"/>
  <c r="O232" i="10"/>
  <c r="K347" i="8"/>
  <c r="O156" i="10"/>
  <c r="K234" i="8"/>
  <c r="O100" i="10"/>
  <c r="K159" i="8"/>
  <c r="O41" i="10"/>
  <c r="K75" i="8"/>
  <c r="O259" i="10"/>
  <c r="K380" i="8"/>
  <c r="O395" i="10"/>
  <c r="K580" i="8"/>
  <c r="O331" i="10"/>
  <c r="K487" i="8"/>
  <c r="O277" i="10"/>
  <c r="K403" i="8"/>
  <c r="O220" i="10"/>
  <c r="K329" i="8"/>
  <c r="O148" i="10"/>
  <c r="K224" i="8"/>
  <c r="O94" i="10"/>
  <c r="K153" i="8"/>
  <c r="O34" i="10"/>
  <c r="K63" i="8"/>
  <c r="O382" i="10"/>
  <c r="K567" i="8"/>
  <c r="O261" i="10"/>
  <c r="K382" i="8"/>
  <c r="O198" i="10"/>
  <c r="K296" i="8"/>
  <c r="O303" i="10"/>
  <c r="K448" i="8"/>
  <c r="O254" i="10"/>
  <c r="K375" i="8"/>
  <c r="O178" i="10"/>
  <c r="K265" i="8"/>
  <c r="O122" i="10"/>
  <c r="K193" i="8"/>
  <c r="O67" i="10"/>
  <c r="K116" i="8"/>
  <c r="O115" i="10"/>
  <c r="K183" i="8"/>
  <c r="O56" i="10"/>
  <c r="K98" i="8"/>
  <c r="O108" i="10"/>
  <c r="K174" i="8"/>
  <c r="O358" i="10"/>
  <c r="K529" i="8"/>
  <c r="O189" i="10"/>
  <c r="K281" i="8"/>
  <c r="O134" i="10"/>
  <c r="K207" i="8"/>
  <c r="O80" i="10"/>
  <c r="K135" i="8"/>
  <c r="O21" i="10"/>
  <c r="K41" i="8"/>
  <c r="O334" i="10"/>
  <c r="K493" i="8"/>
  <c r="O399" i="10"/>
  <c r="K584" i="8"/>
  <c r="O10" i="10"/>
  <c r="K21" i="8"/>
  <c r="O307" i="10"/>
  <c r="K452" i="8"/>
  <c r="O158" i="10"/>
  <c r="K237" i="8"/>
  <c r="O397" i="10"/>
  <c r="K582" i="8"/>
  <c r="O333" i="10"/>
  <c r="K491" i="8"/>
  <c r="O284" i="10"/>
  <c r="K413" i="8"/>
  <c r="O222" i="10"/>
  <c r="K331" i="8"/>
  <c r="O150" i="10"/>
  <c r="K226" i="8"/>
  <c r="O42" i="10"/>
  <c r="K77" i="8"/>
  <c r="O392" i="10"/>
  <c r="K577" i="8"/>
  <c r="O372" i="10"/>
  <c r="K554" i="8"/>
  <c r="O316" i="10"/>
  <c r="K464" i="8"/>
  <c r="O267" i="10"/>
  <c r="K389" i="8"/>
  <c r="O192" i="10"/>
  <c r="K286" i="8"/>
  <c r="O130" i="10"/>
  <c r="K203" i="8"/>
  <c r="O70" i="10"/>
  <c r="K121" i="8"/>
  <c r="O18" i="10"/>
  <c r="K35" i="8"/>
  <c r="O182" i="10"/>
  <c r="K270" i="8"/>
  <c r="O359" i="10"/>
  <c r="K530" i="8"/>
  <c r="O256" i="10"/>
  <c r="K377" i="8"/>
  <c r="O124" i="10"/>
  <c r="K195" i="8"/>
  <c r="O69" i="10"/>
  <c r="K120" i="8"/>
  <c r="O12" i="10"/>
  <c r="K24" i="8"/>
  <c r="O373" i="10"/>
  <c r="K556" i="8"/>
  <c r="K542" i="8"/>
  <c r="O366" i="10"/>
  <c r="O83" i="10"/>
  <c r="K140" i="8"/>
  <c r="O52" i="10"/>
  <c r="K93" i="8"/>
  <c r="O49" i="10"/>
  <c r="K88" i="8"/>
  <c r="X11" i="3" l="1"/>
  <c r="AA11" i="3"/>
  <c r="V11" i="3"/>
  <c r="Z11" i="3"/>
  <c r="T11" i="3"/>
  <c r="W11" i="3"/>
  <c r="U11" i="3"/>
  <c r="Y11" i="3"/>
  <c r="S11" i="3"/>
  <c r="R11" i="3"/>
  <c r="AB11" i="3"/>
  <c r="AH11" i="3"/>
  <c r="AC11" i="3"/>
  <c r="AI11" i="3"/>
  <c r="AD11" i="3"/>
  <c r="AJ11" i="3"/>
  <c r="AE11" i="3"/>
  <c r="AK11" i="3"/>
  <c r="AF11" i="3"/>
  <c r="AL11" i="3"/>
  <c r="AG11" i="3"/>
  <c r="AB12" i="3"/>
  <c r="AC12" i="3"/>
  <c r="AD12" i="3"/>
  <c r="AE12" i="3"/>
  <c r="AF12" i="3"/>
  <c r="AG12" i="3"/>
  <c r="AH12" i="3"/>
  <c r="AI12" i="3"/>
  <c r="AJ12" i="3"/>
  <c r="AK12" i="3"/>
  <c r="AL12" i="3"/>
  <c r="R10" i="1" a="1"/>
  <c r="R10" i="1" s="1"/>
  <c r="O12" i="1" s="1"/>
  <c r="E5" i="2" l="1"/>
  <c r="A14" i="8"/>
  <c r="B14" i="8"/>
  <c r="C14" i="8"/>
  <c r="D14" i="8"/>
  <c r="E14" i="8"/>
  <c r="F14" i="8"/>
  <c r="G14" i="8"/>
  <c r="H14" i="8"/>
  <c r="I14" i="8"/>
  <c r="K14" i="8"/>
  <c r="E3" i="2" l="1"/>
  <c r="E12" i="3"/>
  <c r="A7" i="10" l="1"/>
  <c r="B7" i="10"/>
  <c r="C7" i="10"/>
  <c r="D7" i="10"/>
  <c r="E7" i="10"/>
  <c r="F7" i="10"/>
  <c r="G7" i="10"/>
  <c r="H7" i="10"/>
  <c r="I7" i="10"/>
  <c r="J7" i="10"/>
  <c r="K7" i="10"/>
  <c r="L7" i="10"/>
  <c r="M7" i="10"/>
  <c r="O7" i="10"/>
  <c r="P7" i="10"/>
  <c r="Q7" i="10"/>
  <c r="B6" i="10"/>
  <c r="D6" i="10"/>
  <c r="E6" i="10"/>
  <c r="F6" i="10"/>
  <c r="G6" i="10"/>
  <c r="H6" i="10"/>
  <c r="I6" i="10"/>
  <c r="J6" i="10"/>
  <c r="K6" i="10"/>
  <c r="L6" i="10"/>
  <c r="M6" i="10"/>
  <c r="O6" i="10"/>
  <c r="P6" i="10"/>
  <c r="Q6" i="10"/>
  <c r="R6" i="10"/>
  <c r="S6" i="10"/>
  <c r="T6" i="10"/>
  <c r="U6" i="10"/>
  <c r="A6" i="10"/>
  <c r="C10" i="8" l="1"/>
  <c r="C9" i="8"/>
  <c r="C8" i="8"/>
  <c r="C7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<sst xmlns="http://schemas.openxmlformats.org/spreadsheetml/2006/main" count="3079" uniqueCount="882">
  <si>
    <t xml:space="preserve">Information de commande </t>
  </si>
  <si>
    <t>Haberschill EARL</t>
  </si>
  <si>
    <t>FRANCO de livraison à partir de 10 000 plants (hors légumes) par semaine de livraison</t>
  </si>
  <si>
    <t>8 Chemin du Causse - 81 090 Valdurenque</t>
  </si>
  <si>
    <t>05 63 50 50 20</t>
  </si>
  <si>
    <t>contact@haberschill.fr</t>
  </si>
  <si>
    <t>https://haberschill.fr</t>
  </si>
  <si>
    <t xml:space="preserve">Information Client : </t>
  </si>
  <si>
    <t>Passez commande :</t>
  </si>
  <si>
    <t>Nom :</t>
  </si>
  <si>
    <t>Date de saisie :</t>
  </si>
  <si>
    <t xml:space="preserve">N° Client : </t>
  </si>
  <si>
    <t>Adresse :</t>
  </si>
  <si>
    <t>Ville :</t>
  </si>
  <si>
    <t>Code postal :</t>
  </si>
  <si>
    <t xml:space="preserve">Téléphone : </t>
  </si>
  <si>
    <t xml:space="preserve">Adresse Mail : </t>
  </si>
  <si>
    <t>NUM</t>
  </si>
  <si>
    <t>LIV</t>
  </si>
  <si>
    <t>03</t>
  </si>
  <si>
    <t>IMPAIRES</t>
  </si>
  <si>
    <t>09</t>
  </si>
  <si>
    <t>11</t>
  </si>
  <si>
    <t>14</t>
  </si>
  <si>
    <t>16</t>
  </si>
  <si>
    <t>17</t>
  </si>
  <si>
    <t>19</t>
  </si>
  <si>
    <t>22</t>
  </si>
  <si>
    <t>23</t>
  </si>
  <si>
    <t>24</t>
  </si>
  <si>
    <t>27</t>
  </si>
  <si>
    <t>28</t>
  </si>
  <si>
    <t>29</t>
  </si>
  <si>
    <t>33</t>
  </si>
  <si>
    <t>35</t>
  </si>
  <si>
    <t>36</t>
  </si>
  <si>
    <t>37</t>
  </si>
  <si>
    <t>41</t>
  </si>
  <si>
    <t>44</t>
  </si>
  <si>
    <t>46</t>
  </si>
  <si>
    <t>47</t>
  </si>
  <si>
    <t>49</t>
  </si>
  <si>
    <t>50</t>
  </si>
  <si>
    <t>53</t>
  </si>
  <si>
    <t>56</t>
  </si>
  <si>
    <t>61</t>
  </si>
  <si>
    <t>63</t>
  </si>
  <si>
    <t>66</t>
  </si>
  <si>
    <t>72</t>
  </si>
  <si>
    <t>76</t>
  </si>
  <si>
    <t>79</t>
  </si>
  <si>
    <t>82</t>
  </si>
  <si>
    <t>85</t>
  </si>
  <si>
    <t>86</t>
  </si>
  <si>
    <t>87</t>
  </si>
  <si>
    <t>31</t>
  </si>
  <si>
    <t>Nous consulter</t>
  </si>
  <si>
    <t>32</t>
  </si>
  <si>
    <t>01</t>
  </si>
  <si>
    <t>PAIRES</t>
  </si>
  <si>
    <t>02</t>
  </si>
  <si>
    <t>04</t>
  </si>
  <si>
    <t>05</t>
  </si>
  <si>
    <t>06</t>
  </si>
  <si>
    <t>07</t>
  </si>
  <si>
    <t>08</t>
  </si>
  <si>
    <t>10</t>
  </si>
  <si>
    <t>12</t>
  </si>
  <si>
    <t>13</t>
  </si>
  <si>
    <t>15</t>
  </si>
  <si>
    <t>18</t>
  </si>
  <si>
    <t>21</t>
  </si>
  <si>
    <t>25</t>
  </si>
  <si>
    <t>26</t>
  </si>
  <si>
    <t>30</t>
  </si>
  <si>
    <t>34</t>
  </si>
  <si>
    <t>38</t>
  </si>
  <si>
    <t>39</t>
  </si>
  <si>
    <t>40</t>
  </si>
  <si>
    <t>42</t>
  </si>
  <si>
    <t>43</t>
  </si>
  <si>
    <t>45</t>
  </si>
  <si>
    <t>48</t>
  </si>
  <si>
    <t>51</t>
  </si>
  <si>
    <t>52</t>
  </si>
  <si>
    <t>54</t>
  </si>
  <si>
    <t>55</t>
  </si>
  <si>
    <t>57</t>
  </si>
  <si>
    <t>58</t>
  </si>
  <si>
    <t>59</t>
  </si>
  <si>
    <t>60</t>
  </si>
  <si>
    <t>62</t>
  </si>
  <si>
    <t>64</t>
  </si>
  <si>
    <t>65</t>
  </si>
  <si>
    <t>67</t>
  </si>
  <si>
    <t>68</t>
  </si>
  <si>
    <t>69</t>
  </si>
  <si>
    <t>70</t>
  </si>
  <si>
    <t>71</t>
  </si>
  <si>
    <t>73</t>
  </si>
  <si>
    <t>74</t>
  </si>
  <si>
    <t>75</t>
  </si>
  <si>
    <t>77</t>
  </si>
  <si>
    <t>78</t>
  </si>
  <si>
    <t>80</t>
  </si>
  <si>
    <t>81</t>
  </si>
  <si>
    <t>83</t>
  </si>
  <si>
    <t>84</t>
  </si>
  <si>
    <t>88</t>
  </si>
  <si>
    <t>89</t>
  </si>
  <si>
    <t>90</t>
  </si>
  <si>
    <t>91</t>
  </si>
  <si>
    <t>92</t>
  </si>
  <si>
    <t>93</t>
  </si>
  <si>
    <t>94</t>
  </si>
  <si>
    <t>95</t>
  </si>
  <si>
    <t>2a</t>
  </si>
  <si>
    <t>2b</t>
  </si>
  <si>
    <t xml:space="preserve">
Veuillez renseigner votre code postal 
afin de selectionner les semaines de livraisons</t>
  </si>
  <si>
    <t>B</t>
  </si>
  <si>
    <t>D</t>
  </si>
  <si>
    <t>M3</t>
  </si>
  <si>
    <t/>
  </si>
  <si>
    <t>GYPSOPHILE</t>
  </si>
  <si>
    <t>E</t>
  </si>
  <si>
    <t>NEW</t>
  </si>
  <si>
    <t>Marshmallow</t>
  </si>
  <si>
    <t>Blue</t>
  </si>
  <si>
    <t>Variées</t>
  </si>
  <si>
    <t>K</t>
  </si>
  <si>
    <t>.</t>
  </si>
  <si>
    <t>N</t>
  </si>
  <si>
    <t>A</t>
  </si>
  <si>
    <t>SEDUM</t>
  </si>
  <si>
    <t>Lemon ball</t>
  </si>
  <si>
    <t>Kamtshaticum Variegata</t>
  </si>
  <si>
    <t>SEDUM TELEPHIUM</t>
  </si>
  <si>
    <t>Mr Goodbud</t>
  </si>
  <si>
    <t>SENECIO</t>
  </si>
  <si>
    <t>P</t>
  </si>
  <si>
    <t>ALSTROEMERIA</t>
  </si>
  <si>
    <t xml:space="preserve"> </t>
  </si>
  <si>
    <t>S</t>
  </si>
  <si>
    <t>Variés</t>
  </si>
  <si>
    <t>R</t>
  </si>
  <si>
    <t>ABUTILON</t>
  </si>
  <si>
    <t>Canary bird</t>
  </si>
  <si>
    <t>Thompsonii</t>
  </si>
  <si>
    <t>ACHILLEE DESERT EVE</t>
  </si>
  <si>
    <t>Red</t>
  </si>
  <si>
    <t>Yellow</t>
  </si>
  <si>
    <t>AGASTACHE AURANTIACA</t>
  </si>
  <si>
    <t>AGATHEA</t>
  </si>
  <si>
    <t>Felicia classique</t>
  </si>
  <si>
    <t>ALTERNANTHERA PARONYCHIOÏDES</t>
  </si>
  <si>
    <t>Aurea</t>
  </si>
  <si>
    <t>Little romance</t>
  </si>
  <si>
    <t>Rubra</t>
  </si>
  <si>
    <t>ANTHEMIS LOLLIES</t>
  </si>
  <si>
    <t>Buttermint</t>
  </si>
  <si>
    <t>ANTHEMIS HONEYBEES</t>
  </si>
  <si>
    <t>ANTHEMIS</t>
  </si>
  <si>
    <t>ANISODONTHEA</t>
  </si>
  <si>
    <t>Pink</t>
  </si>
  <si>
    <t>APTENIA</t>
  </si>
  <si>
    <t>Variegata</t>
  </si>
  <si>
    <t>ASTERICUS</t>
  </si>
  <si>
    <t>BEGONIA BIG</t>
  </si>
  <si>
    <t xml:space="preserve">Blanc feuille verte </t>
  </si>
  <si>
    <t>Blanc feuille verte</t>
  </si>
  <si>
    <t xml:space="preserve">Rouge feuille verte </t>
  </si>
  <si>
    <t>Rouge feuille verte</t>
  </si>
  <si>
    <t xml:space="preserve">Rose feuille foncee </t>
  </si>
  <si>
    <t xml:space="preserve">Rouge feuille foncee </t>
  </si>
  <si>
    <t>Rouge feuille foncee</t>
  </si>
  <si>
    <t>Blanc</t>
  </si>
  <si>
    <t>Rose</t>
  </si>
  <si>
    <t>Rouge</t>
  </si>
  <si>
    <t>BEGONIA DRAGON WING</t>
  </si>
  <si>
    <t xml:space="preserve">Blanc </t>
  </si>
  <si>
    <t xml:space="preserve">Rose </t>
  </si>
  <si>
    <t xml:space="preserve">Rouge </t>
  </si>
  <si>
    <t>Rouge feuille bronze</t>
  </si>
  <si>
    <t>C</t>
  </si>
  <si>
    <t xml:space="preserve">Pure White </t>
  </si>
  <si>
    <t>Purple</t>
  </si>
  <si>
    <t>CALENDULA OFFICINALIS</t>
  </si>
  <si>
    <t>CALOCEPHALUS</t>
  </si>
  <si>
    <t>CAREX Albula</t>
  </si>
  <si>
    <t>CAREX Buchananii</t>
  </si>
  <si>
    <t>CAREX Howardii</t>
  </si>
  <si>
    <t>CAREX Testacea</t>
  </si>
  <si>
    <t>CHLOROPHYTUM</t>
  </si>
  <si>
    <t>Elatum</t>
  </si>
  <si>
    <t>CONVOLVULUS SABATIUS</t>
  </si>
  <si>
    <t>Compact</t>
  </si>
  <si>
    <t>Sunkiss</t>
  </si>
  <si>
    <t>Bright Touch</t>
  </si>
  <si>
    <t>Golden Sphere</t>
  </si>
  <si>
    <t>CUPHEA HYSSOPIFOLIA</t>
  </si>
  <si>
    <t>Lilas</t>
  </si>
  <si>
    <t>White</t>
  </si>
  <si>
    <t>DELOSPERMA (Ficoïde classique)</t>
  </si>
  <si>
    <t>Jaune</t>
  </si>
  <si>
    <t>Orange</t>
  </si>
  <si>
    <t>DELOSPERMA DESERT DANCER</t>
  </si>
  <si>
    <t>DELOSPERMA JEWEL OF DESERT</t>
  </si>
  <si>
    <t>Amethyst</t>
  </si>
  <si>
    <t>Grenade</t>
  </si>
  <si>
    <t>Moonstone</t>
  </si>
  <si>
    <t>Opal</t>
  </si>
  <si>
    <t>Peridot</t>
  </si>
  <si>
    <t>DELOSPERMA OCEAN SUNSET</t>
  </si>
  <si>
    <t>Violet</t>
  </si>
  <si>
    <t>DELOSPERMA WHEELS OF WONDER</t>
  </si>
  <si>
    <t>Fire</t>
  </si>
  <si>
    <t>Golden</t>
  </si>
  <si>
    <t>DIANTHUS</t>
  </si>
  <si>
    <t>DICHONDRA</t>
  </si>
  <si>
    <t>Guatemala Gold</t>
  </si>
  <si>
    <t>Panama Red</t>
  </si>
  <si>
    <t>ERIGERON</t>
  </si>
  <si>
    <t>Karvinskianus</t>
  </si>
  <si>
    <t>EUCALYPTUS</t>
  </si>
  <si>
    <t>Cinerea</t>
  </si>
  <si>
    <t>EUCALYPTUS PULVERULENTA</t>
  </si>
  <si>
    <t>Baby Blue</t>
  </si>
  <si>
    <t>F</t>
  </si>
  <si>
    <t>FESTUCA</t>
  </si>
  <si>
    <t>FUCHSIA VIVACE</t>
  </si>
  <si>
    <t>Regia Reitzii</t>
  </si>
  <si>
    <t>Riccartonii</t>
  </si>
  <si>
    <t>G</t>
  </si>
  <si>
    <t>Arizona sun</t>
  </si>
  <si>
    <t>Gusto Sweet Chili</t>
  </si>
  <si>
    <t>Gambit Variegata Rose</t>
  </si>
  <si>
    <t>GAURA COMPACT</t>
  </si>
  <si>
    <t>PELARGONIUM GRANDIFLORUM</t>
  </si>
  <si>
    <t>GERANIUM VIVACE</t>
  </si>
  <si>
    <t>GRAMINEES VARIEES</t>
  </si>
  <si>
    <t>H</t>
  </si>
  <si>
    <t>HEDERA HELIX LIERRE</t>
  </si>
  <si>
    <t>Green</t>
  </si>
  <si>
    <t>Goldchild</t>
  </si>
  <si>
    <t>Gold</t>
  </si>
  <si>
    <t>HEUCHERE WORLD CAFFE</t>
  </si>
  <si>
    <t>I</t>
  </si>
  <si>
    <t>L</t>
  </si>
  <si>
    <t>LAVANDE STOECHAS</t>
  </si>
  <si>
    <t>Laveanna violet</t>
  </si>
  <si>
    <t>LOTUS</t>
  </si>
  <si>
    <t>LYSIMACHIA</t>
  </si>
  <si>
    <t>M</t>
  </si>
  <si>
    <t>MUEHLENBECKIA</t>
  </si>
  <si>
    <t>NEPETA</t>
  </si>
  <si>
    <t>Cat's Meow</t>
  </si>
  <si>
    <t>O</t>
  </si>
  <si>
    <t>OSTEOSPERMUM SUNNY</t>
  </si>
  <si>
    <t>Philip</t>
  </si>
  <si>
    <t>OSTEOSPERMUM OSTICADE</t>
  </si>
  <si>
    <t>Daybreak</t>
  </si>
  <si>
    <t>PENNISETUM</t>
  </si>
  <si>
    <t>PEROVSKIA</t>
  </si>
  <si>
    <t>PHYGELIUS FUCHSIA DU CAP</t>
  </si>
  <si>
    <t>PLECTRANTHUS</t>
  </si>
  <si>
    <t>PLUMBAGO AURICULATA</t>
  </si>
  <si>
    <t>Bleu</t>
  </si>
  <si>
    <t>SAUGE GRAHAMII</t>
  </si>
  <si>
    <t>Angel Wings</t>
  </si>
  <si>
    <t>Trenance</t>
  </si>
  <si>
    <t>SAUGE GREGGI</t>
  </si>
  <si>
    <t>Belle de Loire</t>
  </si>
  <si>
    <t>Blanche</t>
  </si>
  <si>
    <t>Bordeaux</t>
  </si>
  <si>
    <t>Desert Blaze</t>
  </si>
  <si>
    <t>Joy</t>
  </si>
  <si>
    <t>Lipstick</t>
  </si>
  <si>
    <t>Saumon</t>
  </si>
  <si>
    <t>Salmon</t>
  </si>
  <si>
    <t>SAUGE</t>
  </si>
  <si>
    <t>SAUGE NEMOROSA</t>
  </si>
  <si>
    <t>Ananas</t>
  </si>
  <si>
    <t>SAUGE CHAMELAEAGNA</t>
  </si>
  <si>
    <t>African Skies</t>
  </si>
  <si>
    <t>Vira vira</t>
  </si>
  <si>
    <t>SOLANUM</t>
  </si>
  <si>
    <t>Rantonnetii</t>
  </si>
  <si>
    <t>STIPA</t>
  </si>
  <si>
    <t>T</t>
  </si>
  <si>
    <t>V</t>
  </si>
  <si>
    <t>VINCA MINOR (Pervenche)</t>
  </si>
  <si>
    <t>Illumination</t>
  </si>
  <si>
    <t>Z</t>
  </si>
  <si>
    <t>DIANTHUS OSCAR</t>
  </si>
  <si>
    <t>HELICHRYSUM ITALICUM</t>
  </si>
  <si>
    <t>Iricles</t>
  </si>
  <si>
    <t>SANTOLINE</t>
  </si>
  <si>
    <t>Grise</t>
  </si>
  <si>
    <t>FRANKENIA</t>
  </si>
  <si>
    <t>laevis</t>
  </si>
  <si>
    <t>HERNIARIA</t>
  </si>
  <si>
    <t>glabra</t>
  </si>
  <si>
    <t>ORIGAN</t>
  </si>
  <si>
    <t>compactum</t>
  </si>
  <si>
    <t>THYM POLYTRICHUS</t>
  </si>
  <si>
    <t>THYM PRAECOX COCCINEUS</t>
  </si>
  <si>
    <t>serpolet</t>
  </si>
  <si>
    <t>LIMONIUM LATIFOLIUM</t>
  </si>
  <si>
    <t>ARNICA MONTANA</t>
  </si>
  <si>
    <t>Simplicity</t>
  </si>
  <si>
    <t>HYSOPE OFFICINALE</t>
  </si>
  <si>
    <t>Hysopus officinalis</t>
  </si>
  <si>
    <t>Officinale</t>
  </si>
  <si>
    <t>EUPHORBE EPURGE</t>
  </si>
  <si>
    <t>MELISSE</t>
  </si>
  <si>
    <t>RHUBARBE</t>
  </si>
  <si>
    <t>Victoria</t>
  </si>
  <si>
    <t>SARRIETTE VIVACE</t>
  </si>
  <si>
    <t>Satureja</t>
  </si>
  <si>
    <t>ABSINTHE</t>
  </si>
  <si>
    <t>Artemisia absinthum</t>
  </si>
  <si>
    <t>Per-cel</t>
  </si>
  <si>
    <t>CIBOULETTE</t>
  </si>
  <si>
    <t>Commune</t>
  </si>
  <si>
    <t>CORIANDRE</t>
  </si>
  <si>
    <t>Estik</t>
  </si>
  <si>
    <t>ESTRAGON</t>
  </si>
  <si>
    <t>FENOUIL</t>
  </si>
  <si>
    <t>LAVANDE</t>
  </si>
  <si>
    <t>Grosso</t>
  </si>
  <si>
    <t>MENTHE</t>
  </si>
  <si>
    <t>Chocolat</t>
  </si>
  <si>
    <t>Fraise</t>
  </si>
  <si>
    <t>Hollywood</t>
  </si>
  <si>
    <t>Marocaine</t>
  </si>
  <si>
    <t>Mojito</t>
  </si>
  <si>
    <t>Réglisse</t>
  </si>
  <si>
    <t>Spanish</t>
  </si>
  <si>
    <t>Origanum vulgare</t>
  </si>
  <si>
    <t>OSEILLE</t>
  </si>
  <si>
    <t>PERSIL</t>
  </si>
  <si>
    <t>Frisé robust</t>
  </si>
  <si>
    <t>ROMARIN OFFICINAL</t>
  </si>
  <si>
    <t>SAUGE OFFICINALE</t>
  </si>
  <si>
    <t>Tricolore</t>
  </si>
  <si>
    <t>Verte</t>
  </si>
  <si>
    <t>THYM</t>
  </si>
  <si>
    <t>Citron</t>
  </si>
  <si>
    <t>Commun d hiver</t>
  </si>
  <si>
    <t>VERVEINE CITRONNELLE</t>
  </si>
  <si>
    <t>Aloysia citrodora</t>
  </si>
  <si>
    <t>Aloysia polystachia</t>
  </si>
  <si>
    <t>FRAISIER</t>
  </si>
  <si>
    <t>ARTICHAUT</t>
  </si>
  <si>
    <t>BETTERAVE</t>
  </si>
  <si>
    <t>Chioggia</t>
  </si>
  <si>
    <t>CELERI BRANCHE</t>
  </si>
  <si>
    <t>CHOU BROCOLI</t>
  </si>
  <si>
    <t>CHOU CABUS</t>
  </si>
  <si>
    <t>CHOU CABUS POINTU</t>
  </si>
  <si>
    <t>CHOU DE BRUXELLES</t>
  </si>
  <si>
    <t>CHOU DE MILAN</t>
  </si>
  <si>
    <t>CHOU FLEUR</t>
  </si>
  <si>
    <t>CHOU FLEUR ROMANESCO</t>
  </si>
  <si>
    <t>CHOU ROUGE</t>
  </si>
  <si>
    <t>POIREE VERTE</t>
  </si>
  <si>
    <t>Berac</t>
  </si>
  <si>
    <t>No article</t>
  </si>
  <si>
    <t>Espèce</t>
  </si>
  <si>
    <t>Variété</t>
  </si>
  <si>
    <t>Origine</t>
  </si>
  <si>
    <t>Type</t>
  </si>
  <si>
    <t>Unité de Cmd</t>
  </si>
  <si>
    <t>Délai</t>
  </si>
  <si>
    <t>Tarif</t>
  </si>
  <si>
    <t>Royaltie</t>
  </si>
  <si>
    <t>SECT</t>
  </si>
  <si>
    <t>Cdt</t>
  </si>
  <si>
    <t>Vérif.</t>
  </si>
  <si>
    <t>Total plaq</t>
  </si>
  <si>
    <t>Total plants</t>
  </si>
  <si>
    <t>ligne</t>
  </si>
  <si>
    <t>Sem</t>
  </si>
  <si>
    <t>Colonne</t>
  </si>
  <si>
    <t>U</t>
  </si>
  <si>
    <t>W</t>
  </si>
  <si>
    <t>X</t>
  </si>
  <si>
    <t>Y</t>
  </si>
  <si>
    <t>AA</t>
  </si>
  <si>
    <t>AB</t>
  </si>
  <si>
    <t>AC</t>
  </si>
  <si>
    <t>AD</t>
  </si>
  <si>
    <t>AR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</si>
  <si>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</si>
  <si>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</si>
  <si>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</si>
  <si>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</si>
  <si>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</si>
  <si>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</si>
  <si>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</si>
  <si>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</si>
  <si>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</si>
  <si>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</si>
  <si>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</si>
  <si>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</si>
  <si>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AW</t>
  </si>
  <si>
    <t>AQ</t>
  </si>
  <si>
    <t>AS</t>
  </si>
  <si>
    <t>AT</t>
  </si>
  <si>
    <t>AU</t>
  </si>
  <si>
    <t>AV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</si>
  <si>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</si>
  <si>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</si>
  <si>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</si>
  <si>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</si>
  <si>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</si>
  <si>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</si>
  <si>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</si>
  <si>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</si>
  <si>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</si>
  <si>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</si>
  <si>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</si>
  <si>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</si>
  <si>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</si>
  <si>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</si>
  <si>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</si>
  <si>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</si>
  <si>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</si>
  <si>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</si>
  <si>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</si>
  <si>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</si>
  <si>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</si>
  <si>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</si>
  <si>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15% de supplément pour les quantités en 30 pour les mottes de 3 cm</t>
  </si>
  <si>
    <t>A saisir en nombre de plants</t>
  </si>
  <si>
    <t xml:space="preserve">Plus que </t>
  </si>
  <si>
    <t xml:space="preserve">total fleurs : </t>
  </si>
  <si>
    <t xml:space="preserve">total légumes : </t>
  </si>
  <si>
    <t xml:space="preserve">total tout : </t>
  </si>
  <si>
    <t>Nova Cherry Fizz</t>
  </si>
  <si>
    <t>SEDUM SUNSPARKLER</t>
  </si>
  <si>
    <t>Dazzleberry</t>
  </si>
  <si>
    <t>Firecracker</t>
  </si>
  <si>
    <t>Lime Zinger</t>
  </si>
  <si>
    <t>ECHINACEA</t>
  </si>
  <si>
    <t>Guatemala Papaya</t>
  </si>
  <si>
    <t>Panama Rose</t>
  </si>
  <si>
    <t>Soleil Orange</t>
  </si>
  <si>
    <t>Sunshine Silver</t>
  </si>
  <si>
    <t>Blue Sarah</t>
  </si>
  <si>
    <t>Gusto Orange Zest</t>
  </si>
  <si>
    <t>Rozanne</t>
  </si>
  <si>
    <t>Kelly Anne</t>
  </si>
  <si>
    <t>Whirling Butterflies</t>
  </si>
  <si>
    <t>Steffi Blush Pink</t>
  </si>
  <si>
    <t>Steffi Dark Rose</t>
  </si>
  <si>
    <t>Steffi White</t>
  </si>
  <si>
    <t>Dinero</t>
  </si>
  <si>
    <t>Maquis</t>
  </si>
  <si>
    <t>Little Spire</t>
  </si>
  <si>
    <t>Heavenly Blue</t>
  </si>
  <si>
    <t>Hot Pink</t>
  </si>
  <si>
    <t>So Cool Pale Blue</t>
  </si>
  <si>
    <t>So Cool Purple</t>
  </si>
  <si>
    <t>Cera Potosi</t>
  </si>
  <si>
    <t>Hot Lips</t>
  </si>
  <si>
    <t>Pink Pong</t>
  </si>
  <si>
    <t>Royal Bumble</t>
  </si>
  <si>
    <t>Apex Blue</t>
  </si>
  <si>
    <t>Apex Pink</t>
  </si>
  <si>
    <t>Hot Red</t>
  </si>
  <si>
    <t>Faustino</t>
  </si>
  <si>
    <t>Objet</t>
  </si>
  <si>
    <t>Nom</t>
  </si>
  <si>
    <t>N° client</t>
  </si>
  <si>
    <t xml:space="preserve">Tranche tarifaire </t>
  </si>
  <si>
    <t xml:space="preserve">N° Commande </t>
  </si>
  <si>
    <t>Client :</t>
  </si>
  <si>
    <t>CP VILLE :</t>
  </si>
  <si>
    <t>Indiquez ci-contre la semaine de livraison souhaitée</t>
  </si>
  <si>
    <t>N° client :</t>
  </si>
  <si>
    <t>FILTRE Total article : désactivez les quantités à zéro pour ne voir que vos lignes de commande.</t>
  </si>
  <si>
    <t>Vérif</t>
  </si>
  <si>
    <t xml:space="preserve">Port : </t>
  </si>
  <si>
    <t xml:space="preserve"> 🔲 TRANS   🔲 HAB   🔲 EXPE</t>
  </si>
  <si>
    <t>N° Devis</t>
  </si>
  <si>
    <t xml:space="preserve"> 🔲 Frais</t>
  </si>
  <si>
    <t>Sect. Prépa</t>
  </si>
  <si>
    <t xml:space="preserve">Commentaire : </t>
  </si>
  <si>
    <t>Objet :</t>
  </si>
  <si>
    <t>Total JP fleurs</t>
  </si>
  <si>
    <t>Date édition :</t>
  </si>
  <si>
    <t>Semaine de livraison</t>
  </si>
  <si>
    <t>N° tel client</t>
  </si>
  <si>
    <t>délais compt</t>
  </si>
  <si>
    <t>Total EUCALYPTUS PULVERULENTA</t>
  </si>
  <si>
    <t>Total GYPSOPHILE</t>
  </si>
  <si>
    <t>Total LIMONIUM LATIFOLIUM</t>
  </si>
  <si>
    <t>Total SEDUM</t>
  </si>
  <si>
    <t>Total SEDUM TELEPHIUM</t>
  </si>
  <si>
    <t>Total SEDUM SUNSPARKLER</t>
  </si>
  <si>
    <t>Total SENECIO</t>
  </si>
  <si>
    <t>Total ALSTROEMERIA</t>
  </si>
  <si>
    <t xml:space="preserve">Total </t>
  </si>
  <si>
    <t>Total ABUTILON</t>
  </si>
  <si>
    <t>Total ACHILLEE DESERT EVE</t>
  </si>
  <si>
    <t>Total AGASTACHE AURANTIACA</t>
  </si>
  <si>
    <t>Total AGATHEA</t>
  </si>
  <si>
    <t>Total ALTERNANTHERA PARONYCHIOÏDES</t>
  </si>
  <si>
    <t>Total ANTHEMIS LOLLIES</t>
  </si>
  <si>
    <t>Total ANTHEMIS HONEYBEES</t>
  </si>
  <si>
    <t>Total ANTHEMIS</t>
  </si>
  <si>
    <t>Total ANISODONTHEA</t>
  </si>
  <si>
    <t>Total APTENIA</t>
  </si>
  <si>
    <t>Total ASTERICUS</t>
  </si>
  <si>
    <t>Total BEGONIA BIG</t>
  </si>
  <si>
    <t>Total BEGONIA DRAGON WING</t>
  </si>
  <si>
    <t>Total CALENDULA OFFICINALIS</t>
  </si>
  <si>
    <t>Total CALOCEPHALUS</t>
  </si>
  <si>
    <t>Total CAREX Albula</t>
  </si>
  <si>
    <t>Total CAREX Buchananii</t>
  </si>
  <si>
    <t>Total CAREX Howardii</t>
  </si>
  <si>
    <t>Total CAREX Testacea</t>
  </si>
  <si>
    <t>Total CHLOROPHYTUM</t>
  </si>
  <si>
    <t>Total CONVOLVULUS SABATIUS</t>
  </si>
  <si>
    <t>Total CUPHEA HYSSOPIFOLIA</t>
  </si>
  <si>
    <t>Total DELOSPERMA WHEELS OF WONDER</t>
  </si>
  <si>
    <t>Total DELOSPERMA OCEAN SUNSET</t>
  </si>
  <si>
    <t>Total DELOSPERMA DESERT DANCER</t>
  </si>
  <si>
    <t>Total DELOSPERMA JEWEL OF DESERT</t>
  </si>
  <si>
    <t>Total DIANTHUS OSCAR</t>
  </si>
  <si>
    <t>Total DIANTHUS</t>
  </si>
  <si>
    <t>Total DICHONDRA</t>
  </si>
  <si>
    <t>Total ECHINACEA</t>
  </si>
  <si>
    <t>Total ERIGERON</t>
  </si>
  <si>
    <t>Total EUCALYPTUS</t>
  </si>
  <si>
    <t>Total FESTUCA</t>
  </si>
  <si>
    <t>Total FUCHSIA VIVACE</t>
  </si>
  <si>
    <t>Total GERANIUM VIVACE</t>
  </si>
  <si>
    <t>Total GAURA COMPACT</t>
  </si>
  <si>
    <t>Total PELARGONIUM GRANDIFLORUM</t>
  </si>
  <si>
    <t>Total GRAMINEES VARIEES</t>
  </si>
  <si>
    <t>Total HEDERA HELIX LIERRE</t>
  </si>
  <si>
    <t>Total HELICHRYSUM ITALICUM</t>
  </si>
  <si>
    <t>Total HEUCHERE WORLD CAFFE</t>
  </si>
  <si>
    <t>Total LAVANDE STOECHAS</t>
  </si>
  <si>
    <t>Total LOTUS</t>
  </si>
  <si>
    <t>Total LYSIMACHIA</t>
  </si>
  <si>
    <t>Total MUEHLENBECKIA</t>
  </si>
  <si>
    <t>Total NEPETA</t>
  </si>
  <si>
    <t>Total OSTEOSPERMUM SUNNY</t>
  </si>
  <si>
    <t>Total OSTEOSPERMUM OSTICADE</t>
  </si>
  <si>
    <t>Total PENNISETUM</t>
  </si>
  <si>
    <t>Total PEROVSKIA</t>
  </si>
  <si>
    <t>Total PHYGELIUS FUCHSIA DU CAP</t>
  </si>
  <si>
    <t>Total PLECTRANTHUS</t>
  </si>
  <si>
    <t>Total PLUMBAGO AURICULATA</t>
  </si>
  <si>
    <t>Total SAUGE GRAHAMII</t>
  </si>
  <si>
    <t>Total SAUGE GREGGI</t>
  </si>
  <si>
    <t>Total SAUGE</t>
  </si>
  <si>
    <t>Total SAUGE CHAMELAEAGNA</t>
  </si>
  <si>
    <t>Total SAUGE NEMOROSA</t>
  </si>
  <si>
    <t>Total SOLANUM</t>
  </si>
  <si>
    <t>Total STIPA</t>
  </si>
  <si>
    <t>Total VINCA MINOR (Pervenche)</t>
  </si>
  <si>
    <t>Total FRANKENIA</t>
  </si>
  <si>
    <t>Total HERNIARIA</t>
  </si>
  <si>
    <t>Total ORIGAN</t>
  </si>
  <si>
    <t>Total THYM POLYTRICHUS</t>
  </si>
  <si>
    <t>Total THYM PRAECOX COCCINEUS</t>
  </si>
  <si>
    <t>Total ARNICA MONTANA</t>
  </si>
  <si>
    <t>Total HYSOPE OFFICINALE</t>
  </si>
  <si>
    <t>Total VERVEINE CITRONNELLE</t>
  </si>
  <si>
    <t>Total EUPHORBE EPURGE</t>
  </si>
  <si>
    <t>Total MELISSE</t>
  </si>
  <si>
    <t>Total RHUBARBE</t>
  </si>
  <si>
    <t>Total SARRIETTE VIVACE</t>
  </si>
  <si>
    <t>Total MERTENSIA</t>
  </si>
  <si>
    <t>Total ABSINTHE</t>
  </si>
  <si>
    <t>Total CIBOULETTE</t>
  </si>
  <si>
    <t>Total CORIANDRE</t>
  </si>
  <si>
    <t>Total ESTRAGON</t>
  </si>
  <si>
    <t>Total FENOUIL</t>
  </si>
  <si>
    <t>Total LAVANDE</t>
  </si>
  <si>
    <t>Total MENTHE</t>
  </si>
  <si>
    <t>Total OSEILLE</t>
  </si>
  <si>
    <t>Total PERSIL</t>
  </si>
  <si>
    <t>Total ROMARIN OFFICINAL</t>
  </si>
  <si>
    <t>Total SANTOLINE</t>
  </si>
  <si>
    <t>Total SAUGE OFFICINALE</t>
  </si>
  <si>
    <t>Total THYM</t>
  </si>
  <si>
    <t>Total FRAISIER</t>
  </si>
  <si>
    <t>Total ARTICHAUT</t>
  </si>
  <si>
    <t>Total BETTERAVE</t>
  </si>
  <si>
    <t>Total CELERI BRANCHE</t>
  </si>
  <si>
    <t>Total CHOU BROCOLI</t>
  </si>
  <si>
    <t>Total CHOU CABUS</t>
  </si>
  <si>
    <t>Total CHOU CABUS POINTU</t>
  </si>
  <si>
    <t>Total CHOU DE BRUXELLES</t>
  </si>
  <si>
    <t>Total CHOU DE MILAN</t>
  </si>
  <si>
    <t>Total CHOU FLEUR</t>
  </si>
  <si>
    <t>Total CHOU FLEUR ROMANESCO</t>
  </si>
  <si>
    <t>Total CHOU ROUGE</t>
  </si>
  <si>
    <t>Total POIREE VERTE</t>
  </si>
  <si>
    <t>v1.0</t>
  </si>
  <si>
    <t>plants pour bénéficier du Franco de port</t>
  </si>
  <si>
    <t>CELERI A COUPER</t>
  </si>
  <si>
    <t>Bon de commande - Vivaces 2026</t>
  </si>
  <si>
    <t>Plantes pour compositions d'automne</t>
  </si>
  <si>
    <t>AJUGA REPTANS</t>
  </si>
  <si>
    <t>Burgundy Glow</t>
  </si>
  <si>
    <t>Mahogany</t>
  </si>
  <si>
    <t>Brownii</t>
  </si>
  <si>
    <t>Frosted curls</t>
  </si>
  <si>
    <t xml:space="preserve">Red rooster </t>
  </si>
  <si>
    <t xml:space="preserve">Phoenix green </t>
  </si>
  <si>
    <t>Prairie fire</t>
  </si>
  <si>
    <t>Giganteum variegatum</t>
  </si>
  <si>
    <t>Silver falls</t>
  </si>
  <si>
    <t>Glauca</t>
  </si>
  <si>
    <t>GLECHOMA hederacea - NEPETA</t>
  </si>
  <si>
    <t>Mini white wonder</t>
  </si>
  <si>
    <t xml:space="preserve">Variées </t>
  </si>
  <si>
    <t>Nummularia goldilocks</t>
  </si>
  <si>
    <t>Sealand compact</t>
  </si>
  <si>
    <t>Macrourum queue d'or</t>
  </si>
  <si>
    <t>Villosum</t>
  </si>
  <si>
    <t>Varies</t>
  </si>
  <si>
    <t>Pheasant tails</t>
  </si>
  <si>
    <t>Pony tails</t>
  </si>
  <si>
    <t>Megapotanicum variegatum</t>
  </si>
  <si>
    <t>Red princess</t>
  </si>
  <si>
    <t xml:space="preserve">A </t>
  </si>
  <si>
    <t>Kudos mandarin</t>
  </si>
  <si>
    <t>Kudos red</t>
  </si>
  <si>
    <t>Kudos yellow</t>
  </si>
  <si>
    <t>ALYSSUM</t>
  </si>
  <si>
    <t>Saxatile Compactum</t>
  </si>
  <si>
    <t xml:space="preserve">H  </t>
  </si>
  <si>
    <t>ANCOLIE</t>
  </si>
  <si>
    <t>Spring Magic variées</t>
  </si>
  <si>
    <t xml:space="preserve">C  </t>
  </si>
  <si>
    <t>Double white</t>
  </si>
  <si>
    <t>Berry gummy</t>
  </si>
  <si>
    <t>Pink pez</t>
  </si>
  <si>
    <t>White chocolate</t>
  </si>
  <si>
    <t>ARABIS</t>
  </si>
  <si>
    <t>Blepharophylla Pink charm</t>
  </si>
  <si>
    <t>Caucasica Snowfix</t>
  </si>
  <si>
    <t>ARMERIA</t>
  </si>
  <si>
    <t>Maritima Rose</t>
  </si>
  <si>
    <t>Gold dollar</t>
  </si>
  <si>
    <t>AUBRIETE</t>
  </si>
  <si>
    <t>Audrey Bleu</t>
  </si>
  <si>
    <t>Audrey Pourpre</t>
  </si>
  <si>
    <t>BENOITE (GEUM)</t>
  </si>
  <si>
    <t>Mrs Bradshaw (rouge)</t>
  </si>
  <si>
    <t>CAMPANULE DES CARPATES</t>
  </si>
  <si>
    <t>CAMPANULE MURALIS</t>
  </si>
  <si>
    <t>CERASTIUM</t>
  </si>
  <si>
    <t>Tomentosum</t>
  </si>
  <si>
    <t>COREOPSIS GRANDIFLORA</t>
  </si>
  <si>
    <t>Double the sun</t>
  </si>
  <si>
    <t>COREOPSIS SOLANNA</t>
  </si>
  <si>
    <t>Violet vivace</t>
  </si>
  <si>
    <t>DELOSPERMA EARLY BIRD</t>
  </si>
  <si>
    <t>DELPHINIUM</t>
  </si>
  <si>
    <t>Fantasy variés</t>
  </si>
  <si>
    <t xml:space="preserve">Cherry                       </t>
  </si>
  <si>
    <t xml:space="preserve">B  </t>
  </si>
  <si>
    <t xml:space="preserve">Dark Red                   </t>
  </si>
  <si>
    <t xml:space="preserve">Oscar                       </t>
  </si>
  <si>
    <t xml:space="preserve">Pink and Purple         </t>
  </si>
  <si>
    <t xml:space="preserve">Pink Heart                 </t>
  </si>
  <si>
    <t xml:space="preserve">Purple Star                </t>
  </si>
  <si>
    <t xml:space="preserve">Purple Wings          </t>
  </si>
  <si>
    <t xml:space="preserve">Red Star                   </t>
  </si>
  <si>
    <t xml:space="preserve">Salmon                      </t>
  </si>
  <si>
    <t xml:space="preserve">White                       </t>
  </si>
  <si>
    <t xml:space="preserve">Variés           </t>
  </si>
  <si>
    <t xml:space="preserve">Aura                         </t>
  </si>
  <si>
    <t xml:space="preserve">Pink Kisses              </t>
  </si>
  <si>
    <t>EPHEMERE DE VIRGINIE</t>
  </si>
  <si>
    <t xml:space="preserve">Blue and Gold                 </t>
  </si>
  <si>
    <t>Album</t>
  </si>
  <si>
    <t>ERODIUM</t>
  </si>
  <si>
    <t xml:space="preserve"> E </t>
  </si>
  <si>
    <t>ERYSIMUM</t>
  </si>
  <si>
    <t>EUPHORBE DES GARRIGUES</t>
  </si>
  <si>
    <t>Wulfenii</t>
  </si>
  <si>
    <t>EUPHORBE MYRSINITE</t>
  </si>
  <si>
    <t>De Corse</t>
  </si>
  <si>
    <t>EURYOPS</t>
  </si>
  <si>
    <t>GAILLARDE</t>
  </si>
  <si>
    <t xml:space="preserve">Arizona Variées </t>
  </si>
  <si>
    <t>GAURA</t>
  </si>
  <si>
    <t>Rose fonce</t>
  </si>
  <si>
    <t>GAZANIA</t>
  </si>
  <si>
    <t>Zany variés</t>
  </si>
  <si>
    <t>Festival white</t>
  </si>
  <si>
    <t>HEUCHERE</t>
  </si>
  <si>
    <t>Ruby Bell's</t>
  </si>
  <si>
    <t>IBERIS</t>
  </si>
  <si>
    <t>Master piece</t>
  </si>
  <si>
    <t>LEUCANTHEMUM</t>
  </si>
  <si>
    <t xml:space="preserve">Lucille Grace            </t>
  </si>
  <si>
    <t>LEWISIA</t>
  </si>
  <si>
    <t>Elise variés</t>
  </si>
  <si>
    <t>Gold flash</t>
  </si>
  <si>
    <t>LUPIN</t>
  </si>
  <si>
    <t>Gallery variés</t>
  </si>
  <si>
    <t>MUFLIER TWINNY</t>
  </si>
  <si>
    <t>De semis variés</t>
  </si>
  <si>
    <t>OENOTHERA</t>
  </si>
  <si>
    <t>PAVOT D'ISLANDE</t>
  </si>
  <si>
    <t>Gartenzwerg Variés</t>
  </si>
  <si>
    <t>PAVOT D'ORIENT</t>
  </si>
  <si>
    <t>Nana Allegro (rouge)</t>
  </si>
  <si>
    <t>PHLOX SUBULATA</t>
  </si>
  <si>
    <t>Emerald Cushion blue</t>
  </si>
  <si>
    <t>Mc Daniel's Cushion (rose)</t>
  </si>
  <si>
    <t>RUDBECKIA FULGIDA</t>
  </si>
  <si>
    <t>Amethyst lips</t>
  </si>
  <si>
    <t>Cherry lips</t>
  </si>
  <si>
    <t>Rose intense</t>
  </si>
  <si>
    <t>SAUGE GREGGI COMPACT TANAMI</t>
  </si>
  <si>
    <t>SAXIFRAGE</t>
  </si>
  <si>
    <t>Arendsii Rouge</t>
  </si>
  <si>
    <t>SCABIEUSE COLUMBARIA</t>
  </si>
  <si>
    <t xml:space="preserve">Pink Mist                   </t>
  </si>
  <si>
    <t>Jasminoïdes alba</t>
  </si>
  <si>
    <t>Jasminoïdes bleu parme</t>
  </si>
  <si>
    <t>VERVEINE</t>
  </si>
  <si>
    <t>Lollipop (issue de bouture)</t>
  </si>
  <si>
    <t>VERVEINE BONARIENSIS</t>
  </si>
  <si>
    <t>.(issue de semis)</t>
  </si>
  <si>
    <t>VERVEINE VENOSA</t>
  </si>
  <si>
    <t>VINCA MINOR ( Pervenche )</t>
  </si>
  <si>
    <t>Aromatiques</t>
  </si>
  <si>
    <t>Francais</t>
  </si>
  <si>
    <t>Vert vivace</t>
  </si>
  <si>
    <t>Bergamotte</t>
  </si>
  <si>
    <t>Poivree</t>
  </si>
  <si>
    <t>Verte classique</t>
  </si>
  <si>
    <t>Large de belleville</t>
  </si>
  <si>
    <t>Plat Géant d Italie</t>
  </si>
  <si>
    <t>Erigé</t>
  </si>
  <si>
    <t>Rampant Pointe du raz</t>
  </si>
  <si>
    <t>Vert olive</t>
  </si>
  <si>
    <t>Apiana blanche</t>
  </si>
  <si>
    <t>Citron panaché jaune</t>
  </si>
  <si>
    <t>Serpolet</t>
  </si>
  <si>
    <t>VERVEINE D'ARGENTINE</t>
  </si>
  <si>
    <t>Légumes</t>
  </si>
  <si>
    <t>Capriccio f1</t>
  </si>
  <si>
    <t>Impérial Star</t>
  </si>
  <si>
    <t>Darklet f1</t>
  </si>
  <si>
    <t>Koros f1</t>
  </si>
  <si>
    <t>Sir f1</t>
  </si>
  <si>
    <t>Dutchman f1</t>
  </si>
  <si>
    <t>Brigitte f1</t>
  </si>
  <si>
    <t>Rigoletto f1</t>
  </si>
  <si>
    <t>Cendis f1</t>
  </si>
  <si>
    <t>Gitano f1</t>
  </si>
  <si>
    <t>Redsky f1</t>
  </si>
  <si>
    <t>Loran f1</t>
  </si>
  <si>
    <t>Tristan f1</t>
  </si>
  <si>
    <t>CAMOMILLE</t>
  </si>
  <si>
    <t>Matricaria recutita petite</t>
  </si>
  <si>
    <t>FOUGERES</t>
  </si>
  <si>
    <t>Déco Pink</t>
  </si>
  <si>
    <t>ferdinandi coburgii Variegata</t>
  </si>
  <si>
    <t>CERATOSTIGMA</t>
  </si>
  <si>
    <t>Dianthus (œillets)</t>
  </si>
  <si>
    <t>DIANTHUS SCENT FIRST</t>
  </si>
  <si>
    <t>HOUTTUYNIA CORDATA</t>
  </si>
  <si>
    <t>LITHODORA</t>
  </si>
  <si>
    <t>Blue Velvet</t>
  </si>
  <si>
    <t>THYM PRAECOX</t>
  </si>
  <si>
    <t>Pearl</t>
  </si>
  <si>
    <t>Orange Glow</t>
  </si>
  <si>
    <t>Orange Vibe</t>
  </si>
  <si>
    <t>Bishop's Form</t>
  </si>
  <si>
    <t xml:space="preserve">Bowles Mauve             </t>
  </si>
  <si>
    <t>Genii Doré</t>
  </si>
  <si>
    <t>Magellanica variegata</t>
  </si>
  <si>
    <t>Belleza bicolore</t>
  </si>
  <si>
    <t>Siskiyou (rose)</t>
  </si>
  <si>
    <t>Plantes utiles au jardin et couvre-sols</t>
  </si>
  <si>
    <t>Rajout</t>
  </si>
  <si>
    <t>S7</t>
  </si>
  <si>
    <t>S1</t>
  </si>
  <si>
    <t>S10</t>
  </si>
  <si>
    <t>S4</t>
  </si>
  <si>
    <t>S2</t>
  </si>
  <si>
    <t>S3B</t>
  </si>
  <si>
    <t>Bon de commande JP - Vivace 2026</t>
  </si>
  <si>
    <t xml:space="preserve">Vos semaines de livraisons sont : </t>
  </si>
  <si>
    <t>Total Légumes</t>
  </si>
  <si>
    <t>Total Plants</t>
  </si>
  <si>
    <t>Total AJUGA REPTANS</t>
  </si>
  <si>
    <t>Total FOUGERES</t>
  </si>
  <si>
    <t>Total GLECHOMA hederacea - NEPETA</t>
  </si>
  <si>
    <t>Total ALYSSUM</t>
  </si>
  <si>
    <t>Total ANCOLIE</t>
  </si>
  <si>
    <t>Total ARABIS</t>
  </si>
  <si>
    <t>Total ARMERIA</t>
  </si>
  <si>
    <t>Total AUBRIETE</t>
  </si>
  <si>
    <t>Total BENOITE (GEUM)</t>
  </si>
  <si>
    <t>Total CAMPANULE DES CARPATES</t>
  </si>
  <si>
    <t>Total CAMPANULE MURALIS</t>
  </si>
  <si>
    <t>Total CERASTIUM</t>
  </si>
  <si>
    <t>Total CERATOSTIGMA</t>
  </si>
  <si>
    <t>Total COREOPSIS GRANDIFLORA</t>
  </si>
  <si>
    <t>Total COREOPSIS SOLANNA</t>
  </si>
  <si>
    <t>Total DELOSPERMA (Ficoïde classique)</t>
  </si>
  <si>
    <t>Total DELOSPERMA EARLY BIRD</t>
  </si>
  <si>
    <t>Total DELPHINIUM</t>
  </si>
  <si>
    <t>Total DIANTHUS SCENT FIRST</t>
  </si>
  <si>
    <t>Total EPHEMERE DE VIRGINIE</t>
  </si>
  <si>
    <t>Total ERODIUM</t>
  </si>
  <si>
    <t>Total ERYSIMUM</t>
  </si>
  <si>
    <t>Total EUPHORBE DES GARRIGUES</t>
  </si>
  <si>
    <t>Total EUPHORBE MYRSINITE</t>
  </si>
  <si>
    <t>Total EURYOPS</t>
  </si>
  <si>
    <t>Total GAILLARDE</t>
  </si>
  <si>
    <t>Total GAURA</t>
  </si>
  <si>
    <t>Total GAZANIA</t>
  </si>
  <si>
    <t>Total HEUCHERE</t>
  </si>
  <si>
    <t>Total HOUTTUYNIA CORDATA</t>
  </si>
  <si>
    <t>Total IBERIS</t>
  </si>
  <si>
    <t>Total LEUCANTHEMUM</t>
  </si>
  <si>
    <t>Total LEWISIA</t>
  </si>
  <si>
    <t>Total LITHODORA</t>
  </si>
  <si>
    <t>Total LUPIN</t>
  </si>
  <si>
    <t>Total MUFLIER TWINNY</t>
  </si>
  <si>
    <t>Total OENOTHERA</t>
  </si>
  <si>
    <t>Total PAVOT D'ISLANDE</t>
  </si>
  <si>
    <t>Total PAVOT D'ORIENT</t>
  </si>
  <si>
    <t>Total PHLOX SUBULATA</t>
  </si>
  <si>
    <t>Total RUDBECKIA FULGIDA</t>
  </si>
  <si>
    <t>Total SAUGE GREGGI COMPACT TANAMI</t>
  </si>
  <si>
    <t>Total SAXIFRAGE</t>
  </si>
  <si>
    <t>Total SCABIEUSE COLUMBARIA</t>
  </si>
  <si>
    <t>Total VERVEINE</t>
  </si>
  <si>
    <t>Total VERVEINE BONARIENSIS</t>
  </si>
  <si>
    <t>Total VERVEINE VENOSA</t>
  </si>
  <si>
    <t>Total VINCA MINOR ( Pervenche )</t>
  </si>
  <si>
    <t>Total CELERI A COUPER</t>
  </si>
  <si>
    <t>Fleurs de A à Z</t>
  </si>
  <si>
    <t>Total groupe : Fleurs de A à Z</t>
  </si>
  <si>
    <t xml:space="preserve">Total groupe : </t>
  </si>
  <si>
    <t>Total THYM PRAECOX</t>
  </si>
  <si>
    <t>Total VERVEINE D'ARGENTINE</t>
  </si>
  <si>
    <t>Total groupe : Aromatiques</t>
  </si>
  <si>
    <t>Total groupe : Légumes</t>
  </si>
  <si>
    <t>Total CAMOMILLE</t>
  </si>
  <si>
    <t>Total groupe : Plantes utiles au jardin et couvre-sols</t>
  </si>
  <si>
    <t>Bon de Commande Jeunes Plants - Vivace Automne 2026</t>
  </si>
  <si>
    <t>Colorita Variés (dispo en 45-46)</t>
  </si>
  <si>
    <t>MERTENSIA MARITIMA</t>
  </si>
  <si>
    <t>Silver Ocean</t>
  </si>
  <si>
    <t>M 3 cm X60</t>
  </si>
  <si>
    <t>M 2 cm X120</t>
  </si>
  <si>
    <t>M 2 cm X240</t>
  </si>
  <si>
    <t>M 2 cm X60</t>
  </si>
  <si>
    <t>M 2 cm X144</t>
  </si>
  <si>
    <t>plumbaginoïdes</t>
  </si>
  <si>
    <t>GoldBlitz</t>
  </si>
  <si>
    <t>OSTEOSPERMUM BESTIES</t>
  </si>
  <si>
    <t>Devoted Purple</t>
  </si>
  <si>
    <t>Dynamic Bicolor</t>
  </si>
  <si>
    <t>Inspiring Orange</t>
  </si>
  <si>
    <t>Optimistic Pink</t>
  </si>
  <si>
    <t>Positive Yellow</t>
  </si>
  <si>
    <t>Trusty Amethyst</t>
  </si>
  <si>
    <t>Total OSTEOSPERMUM BESTIES</t>
  </si>
  <si>
    <t>Pharao Red Eyes</t>
  </si>
  <si>
    <t>Chameleon</t>
  </si>
  <si>
    <t>Qté Limité</t>
  </si>
  <si>
    <t>M1</t>
  </si>
  <si>
    <t>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</si>
</sst>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_-* #,##0_-;\-* #,##0_-;_-* &quot;-&quot;??_-;_-@_-"/>
  </numFmts>
  <fonts count="54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1"/>
      <color theme="1"/>
      <name val="Century Gothic"/>
      <family val="2"/>
    </font>
    <font>
      <sz val="16"/>
      <color theme="1"/>
      <name val="Century Gothic"/>
      <family val="2"/>
    </font>
    <font>
      <b/>
      <sz val="16"/>
      <color theme="1"/>
      <name val="Century Gothic"/>
      <family val="2"/>
    </font>
    <font>
      <u/>
      <sz val="11"/>
      <color theme="10"/>
      <name val="Century Gothic"/>
      <family val="2"/>
    </font>
    <font>
      <u/>
      <sz val="11"/>
      <color theme="9" tint="-0.499984740745262"/>
      <name val="Century Gothic"/>
      <family val="2"/>
    </font>
    <font>
      <b/>
      <i/>
      <sz val="12"/>
      <color theme="1"/>
      <name val="Arial"/>
      <family val="2"/>
    </font>
    <font>
      <b/>
      <i/>
      <sz val="10"/>
      <color theme="1"/>
      <name val="Arial"/>
      <family val="2"/>
    </font>
    <font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i/>
      <shadow/>
      <sz val="9"/>
      <color theme="0"/>
      <name val="Calibri"/>
      <family val="2"/>
      <scheme val="minor"/>
    </font>
    <font>
      <b/>
      <i/>
      <shadow/>
      <sz val="14"/>
      <color theme="0"/>
      <name val="Calibri"/>
      <family val="2"/>
      <scheme val="minor"/>
    </font>
    <font>
      <sz val="9"/>
      <color theme="0"/>
      <name val="Arial"/>
      <family val="2"/>
    </font>
    <font>
      <b/>
      <sz val="8"/>
      <color theme="1"/>
      <name val="Arial"/>
      <family val="2"/>
    </font>
    <font>
      <b/>
      <sz val="14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9"/>
      <color theme="10"/>
      <name val="Century Gothic"/>
      <family val="2"/>
    </font>
    <font>
      <b/>
      <i/>
      <sz val="13"/>
      <color theme="1"/>
      <name val="Century Gothic"/>
      <family val="2"/>
    </font>
    <font>
      <b/>
      <sz val="12"/>
      <color rgb="FF4F6228"/>
      <name val="Century Gothic"/>
      <family val="2"/>
    </font>
    <font>
      <b/>
      <sz val="11"/>
      <color rgb="FF4F6228"/>
      <name val="Century Gothic"/>
      <family val="2"/>
    </font>
    <font>
      <b/>
      <sz val="13"/>
      <color rgb="FF4F6228"/>
      <name val="Century Gothic"/>
      <family val="2"/>
    </font>
    <font>
      <sz val="8"/>
      <name val="Calibri"/>
      <family val="2"/>
      <scheme val="minor"/>
    </font>
    <font>
      <b/>
      <sz val="12"/>
      <color theme="6" tint="-0.499984740745262"/>
      <name val="Century Gothic"/>
      <family val="2"/>
    </font>
    <font>
      <b/>
      <sz val="20"/>
      <name val="Calibri"/>
      <family val="2"/>
      <scheme val="minor"/>
    </font>
    <font>
      <sz val="7"/>
      <name val="Calibri"/>
      <family val="2"/>
      <scheme val="minor"/>
    </font>
    <font>
      <sz val="18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6"/>
      <name val="Calibri"/>
      <family val="2"/>
      <scheme val="minor"/>
    </font>
    <font>
      <b/>
      <sz val="2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4"/>
      <name val="Calibri"/>
      <family val="2"/>
      <scheme val="minor"/>
    </font>
    <font>
      <sz val="6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i/>
      <sz val="14"/>
      <color theme="1"/>
      <name val="Century Gothic"/>
      <family val="2"/>
    </font>
    <font>
      <shadow/>
      <sz val="9"/>
      <color theme="0"/>
      <name val="Calibri"/>
      <family val="2"/>
      <scheme val="minor"/>
    </font>
    <font>
      <sz val="10"/>
      <color theme="1"/>
      <name val="Arial Unicode MS"/>
    </font>
    <font>
      <sz val="11"/>
      <color theme="0"/>
      <name val="Century Gothic"/>
      <family val="2"/>
    </font>
    <font>
      <b/>
      <i/>
      <shadow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/>
      <name val="Century Gothic"/>
      <family val="2"/>
    </font>
    <font>
      <b/>
      <i/>
      <sz val="12"/>
      <color theme="0"/>
      <name val="Arial"/>
      <family val="2"/>
    </font>
    <font>
      <b/>
      <i/>
      <sz val="10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5F8EE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6E9C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57D65"/>
        <bgColor indexed="64"/>
      </patternFill>
    </fill>
    <fill>
      <patternFill patternType="solid">
        <fgColor rgb="FFF33F3F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ECE8"/>
        <bgColor indexed="64"/>
      </patternFill>
    </fill>
    <fill>
      <patternFill patternType="solid">
        <fgColor rgb="FFFFD7C3"/>
        <bgColor indexed="64"/>
      </patternFill>
    </fill>
    <fill>
      <patternFill patternType="solid">
        <fgColor theme="1" tint="0.34998626667073579"/>
        <bgColor indexed="64"/>
      </patternFill>
    </fill>
  </fills>
  <borders count="2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20" fillId="0" borderId="0" applyFont="0" applyFill="0" applyBorder="0" applyAlignment="0" applyProtection="0"/>
  </cellStyleXfs>
  <cellXfs count="219">
    <xf numFmtId="0" fontId="0" fillId="0" borderId="0" xfId="0"/>
    <xf numFmtId="0" fontId="2" fillId="2" borderId="0" xfId="0" applyFont="1" applyFill="1"/>
    <xf numFmtId="0" fontId="2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2" fillId="2" borderId="0" xfId="0" applyFont="1" applyFill="1" applyAlignment="1">
      <alignment horizontal="right" vertical="center" indent="1"/>
    </xf>
    <xf numFmtId="0" fontId="7" fillId="2" borderId="0" xfId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horizontal="right" vertical="center"/>
    </xf>
    <xf numFmtId="0" fontId="8" fillId="2" borderId="0" xfId="1" applyFont="1" applyFill="1"/>
    <xf numFmtId="14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wrapText="1"/>
    </xf>
    <xf numFmtId="0" fontId="0" fillId="2" borderId="0" xfId="0" applyFill="1"/>
    <xf numFmtId="0" fontId="7" fillId="2" borderId="0" xfId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49" fontId="12" fillId="4" borderId="3" xfId="0" applyNumberFormat="1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right" vertical="center" wrapText="1"/>
    </xf>
    <xf numFmtId="49" fontId="11" fillId="5" borderId="3" xfId="0" applyNumberFormat="1" applyFont="1" applyFill="1" applyBorder="1" applyAlignment="1">
      <alignment horizontal="left" vertical="center" wrapText="1"/>
    </xf>
    <xf numFmtId="49" fontId="12" fillId="4" borderId="4" xfId="0" applyNumberFormat="1" applyFont="1" applyFill="1" applyBorder="1" applyAlignment="1">
      <alignment horizontal="center" vertical="center" wrapText="1"/>
    </xf>
    <xf numFmtId="3" fontId="16" fillId="7" borderId="0" xfId="0" applyNumberFormat="1" applyFont="1" applyFill="1" applyAlignment="1">
      <alignment horizontal="center" vertical="center"/>
    </xf>
    <xf numFmtId="0" fontId="17" fillId="7" borderId="6" xfId="0" applyFont="1" applyFill="1" applyBorder="1" applyAlignment="1">
      <alignment horizontal="center" vertical="center"/>
    </xf>
    <xf numFmtId="0" fontId="19" fillId="2" borderId="0" xfId="0" applyFont="1" applyFill="1"/>
    <xf numFmtId="0" fontId="11" fillId="5" borderId="3" xfId="0" applyFont="1" applyFill="1" applyBorder="1" applyAlignment="1">
      <alignment horizontal="left" vertical="center" wrapText="1"/>
    </xf>
    <xf numFmtId="0" fontId="21" fillId="2" borderId="0" xfId="1" applyFont="1" applyFill="1" applyAlignment="1">
      <alignment horizontal="right" vertical="center" wrapText="1"/>
    </xf>
    <xf numFmtId="49" fontId="22" fillId="2" borderId="0" xfId="0" applyNumberFormat="1" applyFont="1" applyFill="1" applyAlignment="1">
      <alignment horizontal="left" vertical="center"/>
    </xf>
    <xf numFmtId="0" fontId="23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11" fillId="5" borderId="3" xfId="0" applyFont="1" applyFill="1" applyBorder="1" applyAlignment="1">
      <alignment horizontal="center" vertical="center" wrapText="1"/>
    </xf>
    <xf numFmtId="49" fontId="11" fillId="5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164" fontId="11" fillId="5" borderId="3" xfId="0" applyNumberFormat="1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right" vertical="center" wrapText="1"/>
    </xf>
    <xf numFmtId="0" fontId="29" fillId="0" borderId="0" xfId="0" applyFont="1" applyAlignment="1">
      <alignment vertical="center"/>
    </xf>
    <xf numFmtId="0" fontId="30" fillId="0" borderId="0" xfId="0" applyFont="1" applyAlignment="1">
      <alignment horizontal="center" wrapText="1"/>
    </xf>
    <xf numFmtId="0" fontId="30" fillId="0" borderId="0" xfId="0" applyFont="1" applyAlignment="1">
      <alignment horizontal="center"/>
    </xf>
    <xf numFmtId="0" fontId="29" fillId="0" borderId="0" xfId="0" applyFont="1"/>
    <xf numFmtId="0" fontId="31" fillId="0" borderId="0" xfId="0" applyFont="1" applyAlignment="1">
      <alignment horizontal="right" vertical="center"/>
    </xf>
    <xf numFmtId="0" fontId="29" fillId="0" borderId="0" xfId="0" applyFont="1" applyAlignment="1">
      <alignment horizontal="center"/>
    </xf>
    <xf numFmtId="0" fontId="32" fillId="0" borderId="0" xfId="0" applyFont="1" applyAlignment="1">
      <alignment horizontal="right"/>
    </xf>
    <xf numFmtId="0" fontId="34" fillId="0" borderId="0" xfId="0" applyFont="1" applyAlignment="1">
      <alignment vertical="center" wrapText="1"/>
    </xf>
    <xf numFmtId="0" fontId="35" fillId="0" borderId="0" xfId="0" applyFont="1" applyAlignment="1">
      <alignment vertical="center"/>
    </xf>
    <xf numFmtId="3" fontId="34" fillId="0" borderId="0" xfId="0" applyNumberFormat="1" applyFont="1" applyAlignment="1">
      <alignment vertical="center" wrapText="1"/>
    </xf>
    <xf numFmtId="3" fontId="29" fillId="0" borderId="0" xfId="0" applyNumberFormat="1" applyFont="1"/>
    <xf numFmtId="0" fontId="38" fillId="0" borderId="0" xfId="0" applyFont="1" applyAlignment="1">
      <alignment horizontal="right"/>
    </xf>
    <xf numFmtId="0" fontId="29" fillId="0" borderId="3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textRotation="90" wrapText="1"/>
    </xf>
    <xf numFmtId="3" fontId="33" fillId="0" borderId="3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6" fillId="0" borderId="3" xfId="0" applyFont="1" applyBorder="1" applyAlignment="1">
      <alignment horizontal="center" vertical="center" textRotation="90" wrapText="1"/>
    </xf>
    <xf numFmtId="0" fontId="32" fillId="0" borderId="0" xfId="0" applyFont="1" applyAlignment="1">
      <alignment horizontal="center" vertical="center"/>
    </xf>
    <xf numFmtId="0" fontId="2" fillId="2" borderId="0" xfId="0" applyFont="1" applyFill="1" applyAlignment="1">
      <alignment horizontal="right" vertical="center" wrapText="1" indent="1"/>
    </xf>
    <xf numFmtId="0" fontId="0" fillId="0" borderId="3" xfId="0" applyBorder="1" applyAlignment="1">
      <alignment horizontal="center" vertical="center"/>
    </xf>
    <xf numFmtId="0" fontId="36" fillId="0" borderId="0" xfId="0" applyFont="1"/>
    <xf numFmtId="0" fontId="39" fillId="0" borderId="0" xfId="0" applyFont="1"/>
    <xf numFmtId="3" fontId="39" fillId="0" borderId="0" xfId="0" applyNumberFormat="1" applyFont="1"/>
    <xf numFmtId="0" fontId="0" fillId="0" borderId="3" xfId="0" applyBorder="1" applyAlignment="1">
      <alignment horizontal="left" vertical="center"/>
    </xf>
    <xf numFmtId="0" fontId="11" fillId="5" borderId="3" xfId="0" applyFont="1" applyFill="1" applyBorder="1" applyAlignment="1">
      <alignment horizontal="center" vertical="center"/>
    </xf>
    <xf numFmtId="0" fontId="11" fillId="9" borderId="3" xfId="0" applyFont="1" applyFill="1" applyBorder="1" applyAlignment="1">
      <alignment horizontal="right" vertical="center" wrapText="1"/>
    </xf>
    <xf numFmtId="49" fontId="11" fillId="9" borderId="3" xfId="0" applyNumberFormat="1" applyFont="1" applyFill="1" applyBorder="1" applyAlignment="1">
      <alignment horizontal="left" vertical="center" wrapText="1"/>
    </xf>
    <xf numFmtId="49" fontId="11" fillId="9" borderId="3" xfId="0" applyNumberFormat="1" applyFont="1" applyFill="1" applyBorder="1" applyAlignment="1">
      <alignment horizontal="center" vertical="center" wrapText="1"/>
    </xf>
    <xf numFmtId="0" fontId="11" fillId="9" borderId="3" xfId="0" applyFont="1" applyFill="1" applyBorder="1" applyAlignment="1">
      <alignment horizontal="center" vertical="center" wrapText="1"/>
    </xf>
    <xf numFmtId="164" fontId="11" fillId="9" borderId="3" xfId="0" applyNumberFormat="1" applyFont="1" applyFill="1" applyBorder="1" applyAlignment="1">
      <alignment horizontal="center" vertical="center" wrapText="1"/>
    </xf>
    <xf numFmtId="0" fontId="11" fillId="9" borderId="3" xfId="0" applyFont="1" applyFill="1" applyBorder="1" applyAlignment="1">
      <alignment horizontal="left" vertical="center" wrapText="1"/>
    </xf>
    <xf numFmtId="0" fontId="11" fillId="9" borderId="3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left" vertical="center"/>
    </xf>
    <xf numFmtId="0" fontId="43" fillId="4" borderId="4" xfId="0" applyFont="1" applyFill="1" applyBorder="1" applyAlignment="1">
      <alignment horizontal="left" vertical="center" wrapText="1"/>
    </xf>
    <xf numFmtId="0" fontId="42" fillId="6" borderId="4" xfId="0" applyFont="1" applyFill="1" applyBorder="1" applyAlignment="1">
      <alignment horizontal="center" textRotation="90"/>
    </xf>
    <xf numFmtId="0" fontId="42" fillId="6" borderId="4" xfId="0" applyFont="1" applyFill="1" applyBorder="1" applyAlignment="1">
      <alignment horizontal="center" textRotation="90" wrapText="1"/>
    </xf>
    <xf numFmtId="164" fontId="42" fillId="6" borderId="4" xfId="0" applyNumberFormat="1" applyFont="1" applyFill="1" applyBorder="1" applyAlignment="1">
      <alignment horizontal="center" textRotation="90" wrapText="1"/>
    </xf>
    <xf numFmtId="0" fontId="18" fillId="6" borderId="4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center" vertical="center" wrapText="1"/>
    </xf>
    <xf numFmtId="165" fontId="25" fillId="2" borderId="0" xfId="2" applyNumberFormat="1" applyFont="1" applyFill="1" applyAlignment="1">
      <alignment horizontal="center" vertical="center"/>
    </xf>
    <xf numFmtId="3" fontId="16" fillId="7" borderId="20" xfId="0" applyNumberFormat="1" applyFont="1" applyFill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/>
    </xf>
    <xf numFmtId="0" fontId="11" fillId="9" borderId="21" xfId="0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/>
    </xf>
    <xf numFmtId="0" fontId="0" fillId="0" borderId="24" xfId="0" applyBorder="1"/>
    <xf numFmtId="0" fontId="0" fillId="0" borderId="25" xfId="0" applyBorder="1"/>
    <xf numFmtId="49" fontId="0" fillId="0" borderId="20" xfId="0" applyNumberFormat="1" applyBorder="1"/>
    <xf numFmtId="0" fontId="0" fillId="0" borderId="26" xfId="0" applyBorder="1"/>
    <xf numFmtId="49" fontId="0" fillId="0" borderId="27" xfId="0" applyNumberFormat="1" applyBorder="1"/>
    <xf numFmtId="0" fontId="0" fillId="0" borderId="28" xfId="0" applyBorder="1"/>
    <xf numFmtId="0" fontId="0" fillId="0" borderId="24" xfId="0" applyBorder="1" applyAlignment="1">
      <alignment horizontal="right"/>
    </xf>
    <xf numFmtId="3" fontId="0" fillId="0" borderId="25" xfId="0" applyNumberFormat="1" applyBorder="1"/>
    <xf numFmtId="0" fontId="0" fillId="0" borderId="20" xfId="0" applyBorder="1" applyAlignment="1">
      <alignment horizontal="right"/>
    </xf>
    <xf numFmtId="3" fontId="0" fillId="0" borderId="28" xfId="0" applyNumberFormat="1" applyBorder="1"/>
    <xf numFmtId="0" fontId="0" fillId="13" borderId="3" xfId="0" applyFill="1" applyBorder="1" applyAlignment="1">
      <alignment horizontal="center" vertical="center"/>
    </xf>
    <xf numFmtId="0" fontId="0" fillId="13" borderId="3" xfId="0" applyFill="1" applyBorder="1" applyAlignment="1">
      <alignment horizontal="left" vertical="center"/>
    </xf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left" vertical="center"/>
    </xf>
    <xf numFmtId="0" fontId="29" fillId="2" borderId="0" xfId="0" applyFont="1" applyFill="1"/>
    <xf numFmtId="0" fontId="29" fillId="2" borderId="0" xfId="0" applyFont="1" applyFill="1" applyAlignment="1">
      <alignment horizontal="center"/>
    </xf>
    <xf numFmtId="0" fontId="36" fillId="2" borderId="0" xfId="0" applyFont="1" applyFill="1"/>
    <xf numFmtId="3" fontId="29" fillId="2" borderId="0" xfId="0" applyNumberFormat="1" applyFont="1" applyFill="1"/>
    <xf numFmtId="0" fontId="40" fillId="2" borderId="0" xfId="0" applyFont="1" applyFill="1"/>
    <xf numFmtId="0" fontId="39" fillId="2" borderId="0" xfId="0" applyFont="1" applyFill="1"/>
    <xf numFmtId="0" fontId="31" fillId="2" borderId="0" xfId="0" applyFont="1" applyFill="1"/>
    <xf numFmtId="0" fontId="32" fillId="2" borderId="0" xfId="0" applyFont="1" applyFill="1" applyAlignment="1">
      <alignment horizontal="right"/>
    </xf>
    <xf numFmtId="3" fontId="15" fillId="2" borderId="0" xfId="0" applyNumberFormat="1" applyFont="1" applyFill="1" applyAlignment="1">
      <alignment vertical="center"/>
    </xf>
    <xf numFmtId="0" fontId="47" fillId="2" borderId="0" xfId="0" applyFont="1" applyFill="1"/>
    <xf numFmtId="0" fontId="46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0" fillId="0" borderId="27" xfId="0" applyBorder="1" applyAlignment="1">
      <alignment horizontal="right"/>
    </xf>
    <xf numFmtId="0" fontId="13" fillId="10" borderId="3" xfId="0" applyFont="1" applyFill="1" applyBorder="1" applyAlignment="1">
      <alignment horizontal="right" vertical="center" wrapText="1"/>
    </xf>
    <xf numFmtId="0" fontId="13" fillId="10" borderId="3" xfId="0" applyFont="1" applyFill="1" applyBorder="1" applyAlignment="1">
      <alignment horizontal="left" vertical="center" wrapText="1"/>
    </xf>
    <xf numFmtId="0" fontId="13" fillId="10" borderId="3" xfId="0" applyFont="1" applyFill="1" applyBorder="1" applyAlignment="1">
      <alignment horizontal="center" vertical="center" wrapText="1"/>
    </xf>
    <xf numFmtId="164" fontId="13" fillId="10" borderId="3" xfId="0" applyNumberFormat="1" applyFont="1" applyFill="1" applyBorder="1" applyAlignment="1">
      <alignment horizontal="center" vertical="center" wrapText="1"/>
    </xf>
    <xf numFmtId="0" fontId="45" fillId="10" borderId="21" xfId="0" applyFont="1" applyFill="1" applyBorder="1" applyAlignment="1">
      <alignment horizontal="center" vertical="center"/>
    </xf>
    <xf numFmtId="0" fontId="45" fillId="10" borderId="3" xfId="0" applyFont="1" applyFill="1" applyBorder="1" applyAlignment="1">
      <alignment horizontal="center" vertical="center"/>
    </xf>
    <xf numFmtId="0" fontId="14" fillId="10" borderId="3" xfId="0" applyFont="1" applyFill="1" applyBorder="1" applyAlignment="1">
      <alignment horizontal="left" vertical="center"/>
    </xf>
    <xf numFmtId="0" fontId="19" fillId="2" borderId="0" xfId="0" applyFont="1" applyFill="1" applyAlignment="1">
      <alignment horizontal="right"/>
    </xf>
    <xf numFmtId="0" fontId="19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left" vertical="center" wrapText="1" indent="1"/>
    </xf>
    <xf numFmtId="0" fontId="29" fillId="0" borderId="0" xfId="0" applyFont="1" applyAlignment="1">
      <alignment horizontal="right" vertical="center"/>
    </xf>
    <xf numFmtId="0" fontId="41" fillId="2" borderId="3" xfId="0" applyFont="1" applyFill="1" applyBorder="1" applyAlignment="1">
      <alignment horizontal="right" indent="1"/>
    </xf>
    <xf numFmtId="0" fontId="0" fillId="2" borderId="3" xfId="0" applyFill="1" applyBorder="1" applyAlignment="1">
      <alignment horizontal="right" indent="1"/>
    </xf>
    <xf numFmtId="3" fontId="0" fillId="2" borderId="3" xfId="0" applyNumberFormat="1" applyFill="1" applyBorder="1" applyAlignment="1">
      <alignment horizontal="left" vertical="center" indent="1"/>
    </xf>
    <xf numFmtId="0" fontId="13" fillId="12" borderId="3" xfId="0" applyFont="1" applyFill="1" applyBorder="1" applyAlignment="1">
      <alignment horizontal="right" vertical="center" wrapText="1"/>
    </xf>
    <xf numFmtId="0" fontId="13" fillId="12" borderId="3" xfId="0" applyFont="1" applyFill="1" applyBorder="1" applyAlignment="1">
      <alignment horizontal="left" vertical="center" wrapText="1"/>
    </xf>
    <xf numFmtId="0" fontId="13" fillId="12" borderId="3" xfId="0" applyFont="1" applyFill="1" applyBorder="1" applyAlignment="1">
      <alignment horizontal="center" vertical="center" wrapText="1"/>
    </xf>
    <xf numFmtId="164" fontId="13" fillId="12" borderId="3" xfId="0" applyNumberFormat="1" applyFont="1" applyFill="1" applyBorder="1" applyAlignment="1">
      <alignment horizontal="center" vertical="center" wrapText="1"/>
    </xf>
    <xf numFmtId="0" fontId="45" fillId="12" borderId="21" xfId="0" applyFont="1" applyFill="1" applyBorder="1" applyAlignment="1">
      <alignment horizontal="center" vertical="center"/>
    </xf>
    <xf numFmtId="0" fontId="45" fillId="12" borderId="3" xfId="0" applyFont="1" applyFill="1" applyBorder="1" applyAlignment="1">
      <alignment horizontal="center" vertical="center"/>
    </xf>
    <xf numFmtId="0" fontId="48" fillId="12" borderId="3" xfId="0" applyFont="1" applyFill="1" applyBorder="1" applyAlignment="1">
      <alignment horizontal="left" vertical="center"/>
    </xf>
    <xf numFmtId="0" fontId="13" fillId="11" borderId="3" xfId="0" applyFont="1" applyFill="1" applyBorder="1" applyAlignment="1">
      <alignment horizontal="right" vertical="center" wrapText="1"/>
    </xf>
    <xf numFmtId="0" fontId="13" fillId="11" borderId="3" xfId="0" applyFont="1" applyFill="1" applyBorder="1" applyAlignment="1">
      <alignment horizontal="left" vertical="center" wrapText="1"/>
    </xf>
    <xf numFmtId="0" fontId="13" fillId="11" borderId="3" xfId="0" applyFont="1" applyFill="1" applyBorder="1" applyAlignment="1">
      <alignment horizontal="center" vertical="center" wrapText="1"/>
    </xf>
    <xf numFmtId="164" fontId="13" fillId="11" borderId="3" xfId="0" applyNumberFormat="1" applyFont="1" applyFill="1" applyBorder="1" applyAlignment="1">
      <alignment horizontal="center" vertical="center" wrapText="1"/>
    </xf>
    <xf numFmtId="0" fontId="45" fillId="11" borderId="21" xfId="0" applyFont="1" applyFill="1" applyBorder="1" applyAlignment="1">
      <alignment horizontal="center" vertical="center"/>
    </xf>
    <xf numFmtId="0" fontId="45" fillId="11" borderId="3" xfId="0" applyFont="1" applyFill="1" applyBorder="1" applyAlignment="1">
      <alignment horizontal="center" vertical="center"/>
    </xf>
    <xf numFmtId="0" fontId="48" fillId="11" borderId="3" xfId="0" applyFont="1" applyFill="1" applyBorder="1" applyAlignment="1">
      <alignment horizontal="left" vertical="center"/>
    </xf>
    <xf numFmtId="0" fontId="13" fillId="10" borderId="3" xfId="0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49" fontId="44" fillId="2" borderId="0" xfId="0" applyNumberFormat="1" applyFont="1" applyFill="1" applyAlignment="1">
      <alignment horizontal="left" vertical="center" wrapText="1"/>
    </xf>
    <xf numFmtId="0" fontId="0" fillId="0" borderId="0" xfId="0" applyAlignment="1">
      <alignment wrapText="1"/>
    </xf>
    <xf numFmtId="0" fontId="11" fillId="15" borderId="3" xfId="0" applyFont="1" applyFill="1" applyBorder="1" applyAlignment="1">
      <alignment horizontal="right" vertical="center" wrapText="1"/>
    </xf>
    <xf numFmtId="49" fontId="11" fillId="15" borderId="3" xfId="0" applyNumberFormat="1" applyFont="1" applyFill="1" applyBorder="1" applyAlignment="1">
      <alignment horizontal="left" vertical="center" wrapText="1"/>
    </xf>
    <xf numFmtId="49" fontId="11" fillId="15" borderId="3" xfId="0" applyNumberFormat="1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center" vertical="center" wrapText="1"/>
    </xf>
    <xf numFmtId="164" fontId="11" fillId="15" borderId="3" xfId="0" applyNumberFormat="1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left" vertical="center" wrapText="1"/>
    </xf>
    <xf numFmtId="0" fontId="11" fillId="15" borderId="21" xfId="0" applyFont="1" applyFill="1" applyBorder="1" applyAlignment="1">
      <alignment horizontal="center" vertical="center"/>
    </xf>
    <xf numFmtId="0" fontId="11" fillId="15" borderId="3" xfId="0" applyFont="1" applyFill="1" applyBorder="1" applyAlignment="1">
      <alignment horizontal="center" vertical="center"/>
    </xf>
    <xf numFmtId="0" fontId="11" fillId="16" borderId="3" xfId="0" applyFont="1" applyFill="1" applyBorder="1" applyAlignment="1">
      <alignment horizontal="right" vertical="center" wrapText="1"/>
    </xf>
    <xf numFmtId="49" fontId="11" fillId="16" borderId="3" xfId="0" applyNumberFormat="1" applyFont="1" applyFill="1" applyBorder="1" applyAlignment="1">
      <alignment horizontal="left" vertical="center" wrapText="1"/>
    </xf>
    <xf numFmtId="49" fontId="11" fillId="16" borderId="3" xfId="0" applyNumberFormat="1" applyFont="1" applyFill="1" applyBorder="1" applyAlignment="1">
      <alignment horizontal="center" vertical="center" wrapText="1"/>
    </xf>
    <xf numFmtId="0" fontId="11" fillId="16" borderId="3" xfId="0" applyFont="1" applyFill="1" applyBorder="1" applyAlignment="1">
      <alignment horizontal="center" vertical="center" wrapText="1"/>
    </xf>
    <xf numFmtId="164" fontId="11" fillId="16" borderId="3" xfId="0" applyNumberFormat="1" applyFont="1" applyFill="1" applyBorder="1" applyAlignment="1">
      <alignment horizontal="center" vertical="center" wrapText="1"/>
    </xf>
    <xf numFmtId="0" fontId="11" fillId="16" borderId="3" xfId="0" applyFont="1" applyFill="1" applyBorder="1" applyAlignment="1">
      <alignment horizontal="left" vertical="center" wrapText="1"/>
    </xf>
    <xf numFmtId="0" fontId="11" fillId="16" borderId="21" xfId="0" applyFont="1" applyFill="1" applyBorder="1" applyAlignment="1">
      <alignment horizontal="center" vertical="center"/>
    </xf>
    <xf numFmtId="0" fontId="11" fillId="16" borderId="3" xfId="0" applyFont="1" applyFill="1" applyBorder="1" applyAlignment="1">
      <alignment horizontal="center" vertical="center"/>
    </xf>
    <xf numFmtId="49" fontId="44" fillId="2" borderId="0" xfId="0" applyNumberFormat="1" applyFont="1" applyFill="1" applyAlignment="1">
      <alignment horizontal="left" vertical="center"/>
    </xf>
    <xf numFmtId="0" fontId="12" fillId="4" borderId="3" xfId="0" applyFont="1" applyFill="1" applyBorder="1" applyAlignment="1">
      <alignment horizontal="center" vertical="center" wrapText="1"/>
    </xf>
    <xf numFmtId="0" fontId="19" fillId="0" borderId="0" xfId="0" applyFont="1"/>
    <xf numFmtId="0" fontId="26" fillId="15" borderId="3" xfId="0" applyFont="1" applyFill="1" applyBorder="1" applyAlignment="1">
      <alignment horizontal="center" vertical="center" wrapText="1"/>
    </xf>
    <xf numFmtId="0" fontId="26" fillId="16" borderId="3" xfId="0" applyFont="1" applyFill="1" applyBorder="1" applyAlignment="1">
      <alignment horizontal="center" vertical="center" wrapText="1"/>
    </xf>
    <xf numFmtId="49" fontId="51" fillId="2" borderId="0" xfId="0" applyNumberFormat="1" applyFont="1" applyFill="1" applyAlignment="1">
      <alignment horizontal="right" vertical="center"/>
    </xf>
    <xf numFmtId="0" fontId="52" fillId="2" borderId="0" xfId="0" applyFont="1" applyFill="1" applyAlignment="1">
      <alignment horizontal="center" vertical="center" wrapText="1"/>
    </xf>
    <xf numFmtId="0" fontId="53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left" vertical="center" indent="1"/>
    </xf>
    <xf numFmtId="0" fontId="11" fillId="15" borderId="21" xfId="0" applyFont="1" applyFill="1" applyBorder="1" applyAlignment="1" applyProtection="1">
      <alignment horizontal="center" vertical="center"/>
      <protection locked="0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16" borderId="21" xfId="0" applyFont="1" applyFill="1" applyBorder="1" applyAlignment="1" applyProtection="1">
      <alignment horizontal="center" vertical="center"/>
      <protection locked="0"/>
    </xf>
    <xf numFmtId="0" fontId="11" fillId="16" borderId="3" xfId="0" applyFont="1" applyFill="1" applyBorder="1" applyAlignment="1" applyProtection="1">
      <alignment horizontal="center" vertical="center"/>
      <protection locked="0"/>
    </xf>
    <xf numFmtId="0" fontId="45" fillId="10" borderId="21" xfId="0" applyFont="1" applyFill="1" applyBorder="1" applyAlignment="1" applyProtection="1">
      <alignment horizontal="center" vertical="center"/>
      <protection locked="0"/>
    </xf>
    <xf numFmtId="0" fontId="45" fillId="10" borderId="3" xfId="0" applyFont="1" applyFill="1" applyBorder="1" applyAlignment="1" applyProtection="1">
      <alignment horizontal="center" vertical="center"/>
      <protection locked="0"/>
    </xf>
    <xf numFmtId="0" fontId="45" fillId="12" borderId="21" xfId="0" applyFont="1" applyFill="1" applyBorder="1" applyAlignment="1" applyProtection="1">
      <alignment horizontal="center" vertical="center"/>
      <protection locked="0"/>
    </xf>
    <xf numFmtId="0" fontId="45" fillId="12" borderId="3" xfId="0" applyFont="1" applyFill="1" applyBorder="1" applyAlignment="1" applyProtection="1">
      <alignment horizontal="center" vertical="center"/>
      <protection locked="0"/>
    </xf>
    <xf numFmtId="0" fontId="11" fillId="5" borderId="3" xfId="0" applyFont="1" applyFill="1" applyBorder="1" applyAlignment="1" applyProtection="1">
      <alignment horizontal="center" vertical="center"/>
      <protection locked="0"/>
    </xf>
    <xf numFmtId="0" fontId="11" fillId="9" borderId="3" xfId="0" applyFont="1" applyFill="1" applyBorder="1" applyAlignment="1" applyProtection="1">
      <alignment horizontal="center" vertical="center"/>
      <protection locked="0"/>
    </xf>
    <xf numFmtId="0" fontId="45" fillId="11" borderId="21" xfId="0" applyFont="1" applyFill="1" applyBorder="1" applyAlignment="1" applyProtection="1">
      <alignment horizontal="center" vertical="center"/>
      <protection locked="0"/>
    </xf>
    <xf numFmtId="0" fontId="45" fillId="11" borderId="3" xfId="0" applyFont="1" applyFill="1" applyBorder="1" applyAlignment="1" applyProtection="1">
      <alignment horizontal="center" vertical="center"/>
      <protection locked="0"/>
    </xf>
    <xf numFmtId="0" fontId="11" fillId="17" borderId="21" xfId="0" applyFont="1" applyFill="1" applyBorder="1" applyAlignment="1">
      <alignment horizontal="center" vertical="center"/>
    </xf>
    <xf numFmtId="0" fontId="11" fillId="17" borderId="3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49" fillId="2" borderId="0" xfId="0" applyFont="1" applyFill="1" applyAlignment="1">
      <alignment horizontal="center" wrapText="1"/>
    </xf>
    <xf numFmtId="0" fontId="24" fillId="2" borderId="0" xfId="0" applyFont="1" applyFill="1" applyAlignment="1">
      <alignment horizontal="left" vertical="center" wrapText="1"/>
    </xf>
    <xf numFmtId="0" fontId="24" fillId="2" borderId="26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wrapText="1"/>
    </xf>
    <xf numFmtId="0" fontId="50" fillId="2" borderId="0" xfId="0" applyFont="1" applyFill="1" applyAlignment="1">
      <alignment horizontal="center" wrapText="1"/>
    </xf>
    <xf numFmtId="0" fontId="49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right" vertical="center" wrapText="1" indent="1"/>
    </xf>
    <xf numFmtId="0" fontId="2" fillId="2" borderId="0" xfId="0" applyFont="1" applyFill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4" fontId="35" fillId="2" borderId="0" xfId="0" applyNumberFormat="1" applyFont="1" applyFill="1" applyAlignment="1">
      <alignment horizontal="left" indent="1"/>
    </xf>
    <xf numFmtId="0" fontId="28" fillId="3" borderId="0" xfId="0" applyFont="1" applyFill="1" applyAlignment="1">
      <alignment horizontal="center" vertical="center"/>
    </xf>
    <xf numFmtId="0" fontId="34" fillId="0" borderId="11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30" fillId="0" borderId="18" xfId="0" applyFont="1" applyBorder="1" applyAlignment="1">
      <alignment horizontal="center"/>
    </xf>
    <xf numFmtId="0" fontId="30" fillId="0" borderId="19" xfId="0" applyFont="1" applyBorder="1" applyAlignment="1">
      <alignment horizontal="center"/>
    </xf>
    <xf numFmtId="0" fontId="30" fillId="0" borderId="17" xfId="0" applyFont="1" applyBorder="1" applyAlignment="1">
      <alignment horizontal="center"/>
    </xf>
    <xf numFmtId="0" fontId="33" fillId="0" borderId="8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3" fontId="37" fillId="8" borderId="13" xfId="0" applyNumberFormat="1" applyFont="1" applyFill="1" applyBorder="1" applyAlignment="1" applyProtection="1">
      <alignment horizontal="center" vertical="center"/>
      <protection locked="0"/>
    </xf>
    <xf numFmtId="3" fontId="37" fillId="8" borderId="16" xfId="0" applyNumberFormat="1" applyFont="1" applyFill="1" applyBorder="1" applyAlignment="1" applyProtection="1">
      <alignment horizontal="center" vertical="center"/>
      <protection locked="0"/>
    </xf>
    <xf numFmtId="0" fontId="36" fillId="2" borderId="5" xfId="0" applyFont="1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3" fontId="16" fillId="7" borderId="23" xfId="0" applyNumberFormat="1" applyFont="1" applyFill="1" applyBorder="1" applyAlignment="1">
      <alignment horizontal="center" vertical="center"/>
    </xf>
    <xf numFmtId="3" fontId="16" fillId="7" borderId="5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10" borderId="18" xfId="0" applyFont="1" applyFill="1" applyBorder="1" applyAlignment="1">
      <alignment horizontal="left" vertical="center" wrapText="1"/>
    </xf>
    <xf numFmtId="0" fontId="14" fillId="10" borderId="17" xfId="0" applyFont="1" applyFill="1" applyBorder="1" applyAlignment="1">
      <alignment horizontal="left" vertical="center" wrapText="1"/>
    </xf>
    <xf numFmtId="0" fontId="14" fillId="10" borderId="18" xfId="0" applyFont="1" applyFill="1" applyBorder="1" applyAlignment="1">
      <alignment horizontal="left" vertical="center"/>
    </xf>
    <xf numFmtId="0" fontId="14" fillId="10" borderId="17" xfId="0" applyFont="1" applyFill="1" applyBorder="1" applyAlignment="1">
      <alignment horizontal="left" vertical="center"/>
    </xf>
  </cellXfs>
  <cellStyles count="3">
    <cellStyle name="Lien hypertexte" xfId="1" builtinId="8"/>
    <cellStyle name="Milliers" xfId="2" builtinId="3"/>
    <cellStyle name="Normal" xfId="0" builtinId="0"/>
  </cellStyles>
  <dxfs count="1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57D65"/>
      <color rgb="FFF33F3F"/>
      <color rgb="FFFFD7C3"/>
      <color rgb="FFFAECE8"/>
      <color rgb="FFC00000"/>
      <color rgb="FFD6E9C9"/>
      <color rgb="FFF5F8EE"/>
      <color rgb="FF404040"/>
      <color rgb="FF4F6228"/>
      <color rgb="FFDEDE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180975</xdr:rowOff>
    </xdr:from>
    <xdr:to>
      <xdr:col>1</xdr:col>
      <xdr:colOff>1726982</xdr:colOff>
      <xdr:row>6</xdr:row>
      <xdr:rowOff>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966B6BD5-A0FD-56D9-3707-3AE59F976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390525"/>
          <a:ext cx="1860332" cy="1028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2</xdr:col>
      <xdr:colOff>1552575</xdr:colOff>
      <xdr:row>13</xdr:row>
      <xdr:rowOff>47626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6DA1F7CA-79F0-4C8E-8A45-8378814D027B}"/>
            </a:ext>
          </a:extLst>
        </xdr:cNvPr>
        <xdr:cNvSpPr txBox="1"/>
      </xdr:nvSpPr>
      <xdr:spPr>
        <a:xfrm>
          <a:off x="19050" y="0"/>
          <a:ext cx="3886200" cy="5334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fr-FR" sz="1100" b="1">
              <a:latin typeface="Century Gothic" panose="020B0502020202020204" pitchFamily="34" charset="0"/>
            </a:rPr>
            <a:t>SAISIR LES QUANTITÉS</a:t>
          </a:r>
          <a:r>
            <a:rPr lang="fr-FR" sz="1100" b="1" baseline="0">
              <a:latin typeface="Century Gothic" panose="020B0502020202020204" pitchFamily="34" charset="0"/>
            </a:rPr>
            <a:t> </a:t>
          </a:r>
          <a:r>
            <a:rPr lang="fr-FR" sz="1100" b="1">
              <a:latin typeface="Century Gothic" panose="020B0502020202020204" pitchFamily="34" charset="0"/>
            </a:rPr>
            <a:t>EN NOMBRE DE PLANTS</a:t>
          </a:r>
        </a:p>
        <a:p>
          <a:r>
            <a:rPr lang="fr-FR" sz="800">
              <a:latin typeface="Century Gothic" panose="020B0502020202020204" pitchFamily="34" charset="0"/>
            </a:rPr>
            <a:t>Unité de commande</a:t>
          </a:r>
          <a:r>
            <a:rPr lang="fr-FR" sz="800" baseline="0">
              <a:latin typeface="Century Gothic" panose="020B0502020202020204" pitchFamily="34" charset="0"/>
            </a:rPr>
            <a:t> pour les mottes de 3 cm = 60*, mottes de 2cm = 240*</a:t>
          </a:r>
          <a:endParaRPr lang="fr-FR" sz="800">
            <a:latin typeface="Century Gothic" panose="020B0502020202020204" pitchFamily="34" charset="0"/>
          </a:endParaRPr>
        </a:p>
        <a:p>
          <a:r>
            <a:rPr lang="fr-FR" sz="800">
              <a:latin typeface="Century Gothic" panose="020B0502020202020204" pitchFamily="34" charset="0"/>
            </a:rPr>
            <a:t>* possibilité de commander par 30 (m3) et 120 (m2)</a:t>
          </a:r>
          <a:r>
            <a:rPr lang="fr-FR" sz="800" baseline="0">
              <a:latin typeface="Century Gothic" panose="020B0502020202020204" pitchFamily="34" charset="0"/>
            </a:rPr>
            <a:t> </a:t>
          </a:r>
          <a:r>
            <a:rPr lang="fr-FR" sz="800">
              <a:latin typeface="Century Gothic" panose="020B0502020202020204" pitchFamily="34" charset="0"/>
            </a:rPr>
            <a:t>avec un sup. de 15%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627531</xdr:colOff>
      <xdr:row>2</xdr:row>
      <xdr:rowOff>266700</xdr:rowOff>
    </xdr:from>
    <xdr:to>
      <xdr:col>17</xdr:col>
      <xdr:colOff>156884</xdr:colOff>
      <xdr:row>4</xdr:row>
      <xdr:rowOff>57150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82BB1CAB-A9CC-C467-DD23-F212BD797642}"/>
            </a:ext>
          </a:extLst>
        </xdr:cNvPr>
        <xdr:cNvSpPr txBox="1"/>
      </xdr:nvSpPr>
      <xdr:spPr>
        <a:xfrm>
          <a:off x="2980766" y="3886200"/>
          <a:ext cx="4090147" cy="3843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900"/>
            <a:t>*motte Ø 3cm possibilité de commander par 30 avec un sup. de 15%</a:t>
          </a:r>
        </a:p>
        <a:p>
          <a:r>
            <a:rPr lang="fr-FR" sz="900"/>
            <a:t>*motte Ø 2cm (légumes) possibilité de commander par 120 avec un sup. de 15%</a:t>
          </a:r>
        </a:p>
      </xdr:txBody>
    </xdr:sp>
    <xdr:clientData/>
  </xdr:twoCellAnchor>
  <xdr:twoCellAnchor editAs="oneCell">
    <xdr:from>
      <xdr:col>0</xdr:col>
      <xdr:colOff>104775</xdr:colOff>
      <xdr:row>1</xdr:row>
      <xdr:rowOff>28575</xdr:rowOff>
    </xdr:from>
    <xdr:to>
      <xdr:col>1</xdr:col>
      <xdr:colOff>923776</xdr:colOff>
      <xdr:row>1</xdr:row>
      <xdr:rowOff>723900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7C2A040-2FB8-39D3-A913-BBCBFBE84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66700"/>
          <a:ext cx="1258512" cy="695325"/>
        </a:xfrm>
        <a:prstGeom prst="rect">
          <a:avLst/>
        </a:prstGeom>
      </xdr:spPr>
    </xdr:pic>
    <xdr:clientData/>
  </xdr:twoCellAnchor>
  <xdr:twoCellAnchor>
    <xdr:from>
      <xdr:col>0</xdr:col>
      <xdr:colOff>76201</xdr:colOff>
      <xdr:row>1</xdr:row>
      <xdr:rowOff>771525</xdr:rowOff>
    </xdr:from>
    <xdr:to>
      <xdr:col>1</xdr:col>
      <xdr:colOff>1057276</xdr:colOff>
      <xdr:row>1</xdr:row>
      <xdr:rowOff>1514475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D5D6BFA4-9AAA-4B8B-A02D-465F273E94C7}"/>
            </a:ext>
          </a:extLst>
        </xdr:cNvPr>
        <xdr:cNvSpPr txBox="1"/>
      </xdr:nvSpPr>
      <xdr:spPr>
        <a:xfrm>
          <a:off x="76201" y="1009650"/>
          <a:ext cx="1352550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 Chemin du Causse </a:t>
          </a:r>
          <a:b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81090 VALDURENQUE</a:t>
          </a:r>
          <a:b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05 63 50 50 20</a:t>
          </a:r>
          <a:b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contact@haberschill.fr</a:t>
          </a:r>
          <a:b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www.haberschill.fr </a:t>
          </a:r>
          <a:r>
            <a:rPr lang="fr-FR" sz="8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fr-FR" sz="800" b="0">
            <a:effectLst/>
          </a:endParaRPr>
        </a:p>
        <a:p>
          <a:pPr algn="ctr"/>
          <a:endParaRPr lang="fr-FR" sz="800" b="0"/>
        </a:p>
      </xdr:txBody>
    </xdr:sp>
    <xdr:clientData/>
  </xdr:twoCellAnchor>
  <xdr:twoCellAnchor>
    <xdr:from>
      <xdr:col>1</xdr:col>
      <xdr:colOff>552449</xdr:colOff>
      <xdr:row>1</xdr:row>
      <xdr:rowOff>119466</xdr:rowOff>
    </xdr:from>
    <xdr:to>
      <xdr:col>1</xdr:col>
      <xdr:colOff>1676400</xdr:colOff>
      <xdr:row>1</xdr:row>
      <xdr:rowOff>392310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EB07F034-BD83-4F04-A035-6F22796AB4EE}"/>
            </a:ext>
          </a:extLst>
        </xdr:cNvPr>
        <xdr:cNvSpPr txBox="1"/>
      </xdr:nvSpPr>
      <xdr:spPr>
        <a:xfrm>
          <a:off x="923924" y="357591"/>
          <a:ext cx="1123951" cy="272844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fr-FR" sz="1050" b="1"/>
            <a:t>Nom :</a:t>
          </a:r>
        </a:p>
      </xdr:txBody>
    </xdr:sp>
    <xdr:clientData/>
  </xdr:twoCellAnchor>
  <xdr:twoCellAnchor>
    <xdr:from>
      <xdr:col>1</xdr:col>
      <xdr:colOff>767043</xdr:colOff>
      <xdr:row>1</xdr:row>
      <xdr:rowOff>574686</xdr:rowOff>
    </xdr:from>
    <xdr:to>
      <xdr:col>1</xdr:col>
      <xdr:colOff>1647825</xdr:colOff>
      <xdr:row>1</xdr:row>
      <xdr:rowOff>822715</xdr:rowOff>
    </xdr:to>
    <xdr:sp macro="" textlink="">
      <xdr:nvSpPr>
        <xdr:cNvPr id="8" name="ZoneTexte 7">
          <a:extLst>
            <a:ext uri="{FF2B5EF4-FFF2-40B4-BE49-F238E27FC236}">
              <a16:creationId xmlns:a16="http://schemas.microsoft.com/office/drawing/2014/main" id="{3BA182E2-6857-40B7-A2F7-F2DD228D3CA0}"/>
            </a:ext>
          </a:extLst>
        </xdr:cNvPr>
        <xdr:cNvSpPr txBox="1"/>
      </xdr:nvSpPr>
      <xdr:spPr>
        <a:xfrm>
          <a:off x="1138518" y="812811"/>
          <a:ext cx="880782" cy="24802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fr-FR" sz="1050" b="1"/>
            <a:t>Tél :</a:t>
          </a:r>
        </a:p>
      </xdr:txBody>
    </xdr:sp>
    <xdr:clientData/>
  </xdr:twoCellAnchor>
  <xdr:twoCellAnchor>
    <xdr:from>
      <xdr:col>1</xdr:col>
      <xdr:colOff>583149</xdr:colOff>
      <xdr:row>1</xdr:row>
      <xdr:rowOff>1022471</xdr:rowOff>
    </xdr:from>
    <xdr:to>
      <xdr:col>1</xdr:col>
      <xdr:colOff>1628774</xdr:colOff>
      <xdr:row>1</xdr:row>
      <xdr:rowOff>1275759</xdr:rowOff>
    </xdr:to>
    <xdr:sp macro="" textlink="">
      <xdr:nvSpPr>
        <xdr:cNvPr id="9" name="ZoneTexte 8">
          <a:extLst>
            <a:ext uri="{FF2B5EF4-FFF2-40B4-BE49-F238E27FC236}">
              <a16:creationId xmlns:a16="http://schemas.microsoft.com/office/drawing/2014/main" id="{85BC2D16-AE49-4860-908B-AA7328BA7B84}"/>
            </a:ext>
          </a:extLst>
        </xdr:cNvPr>
        <xdr:cNvSpPr txBox="1"/>
      </xdr:nvSpPr>
      <xdr:spPr>
        <a:xfrm>
          <a:off x="954624" y="1260596"/>
          <a:ext cx="1045625" cy="25328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fr-FR" sz="1050" b="1"/>
            <a:t>Mail :</a:t>
          </a:r>
        </a:p>
      </xdr:txBody>
    </xdr:sp>
    <xdr:clientData/>
  </xdr:twoCellAnchor>
  <xdr:twoCellAnchor>
    <xdr:from>
      <xdr:col>2</xdr:col>
      <xdr:colOff>2164625</xdr:colOff>
      <xdr:row>1</xdr:row>
      <xdr:rowOff>129237</xdr:rowOff>
    </xdr:from>
    <xdr:to>
      <xdr:col>5</xdr:col>
      <xdr:colOff>19050</xdr:colOff>
      <xdr:row>1</xdr:row>
      <xdr:rowOff>454091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BAC32AD6-D486-40B8-9D37-3D03FE9B8F1F}"/>
            </a:ext>
          </a:extLst>
        </xdr:cNvPr>
        <xdr:cNvSpPr txBox="1"/>
      </xdr:nvSpPr>
      <xdr:spPr>
        <a:xfrm>
          <a:off x="4517300" y="367362"/>
          <a:ext cx="950050" cy="324854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fr-FR" sz="1050" b="1"/>
            <a:t>Adr. 1</a:t>
          </a:r>
          <a:r>
            <a:rPr lang="fr-FR" sz="1050" b="1" baseline="0"/>
            <a:t> :</a:t>
          </a:r>
          <a:endParaRPr lang="fr-FR" sz="1050" b="1"/>
        </a:p>
      </xdr:txBody>
    </xdr:sp>
    <xdr:clientData/>
  </xdr:twoCellAnchor>
  <xdr:twoCellAnchor>
    <xdr:from>
      <xdr:col>2</xdr:col>
      <xdr:colOff>2166736</xdr:colOff>
      <xdr:row>1</xdr:row>
      <xdr:rowOff>557097</xdr:rowOff>
    </xdr:from>
    <xdr:to>
      <xdr:col>5</xdr:col>
      <xdr:colOff>19050</xdr:colOff>
      <xdr:row>1</xdr:row>
      <xdr:rowOff>821194</xdr:rowOff>
    </xdr:to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4A3A71CB-E5A8-4454-8109-47515B79C9E1}"/>
            </a:ext>
          </a:extLst>
        </xdr:cNvPr>
        <xdr:cNvSpPr txBox="1"/>
      </xdr:nvSpPr>
      <xdr:spPr>
        <a:xfrm>
          <a:off x="4519411" y="795222"/>
          <a:ext cx="947939" cy="264097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fr-FR" sz="1050" b="1"/>
            <a:t>Adr</a:t>
          </a:r>
          <a:r>
            <a:rPr lang="fr-FR" sz="1050" b="1" baseline="0"/>
            <a:t>. 2</a:t>
          </a:r>
          <a:r>
            <a:rPr lang="fr-FR" sz="1050" b="1"/>
            <a:t> :</a:t>
          </a:r>
        </a:p>
      </xdr:txBody>
    </xdr:sp>
    <xdr:clientData/>
  </xdr:twoCellAnchor>
  <xdr:twoCellAnchor>
    <xdr:from>
      <xdr:col>3</xdr:col>
      <xdr:colOff>0</xdr:colOff>
      <xdr:row>1</xdr:row>
      <xdr:rowOff>1042698</xdr:rowOff>
    </xdr:from>
    <xdr:to>
      <xdr:col>5</xdr:col>
      <xdr:colOff>19050</xdr:colOff>
      <xdr:row>1</xdr:row>
      <xdr:rowOff>1319963</xdr:rowOff>
    </xdr:to>
    <xdr:sp macro="" textlink="">
      <xdr:nvSpPr>
        <xdr:cNvPr id="18" name="ZoneTexte 17">
          <a:extLst>
            <a:ext uri="{FF2B5EF4-FFF2-40B4-BE49-F238E27FC236}">
              <a16:creationId xmlns:a16="http://schemas.microsoft.com/office/drawing/2014/main" id="{66D49010-5B89-4B0F-AE8E-447C6B6B288F}"/>
            </a:ext>
          </a:extLst>
        </xdr:cNvPr>
        <xdr:cNvSpPr txBox="1"/>
      </xdr:nvSpPr>
      <xdr:spPr>
        <a:xfrm>
          <a:off x="4711955" y="1280823"/>
          <a:ext cx="755395" cy="27726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fr-FR" sz="1050" b="1"/>
            <a:t>CP :</a:t>
          </a:r>
        </a:p>
      </xdr:txBody>
    </xdr:sp>
    <xdr:clientData/>
  </xdr:twoCellAnchor>
  <xdr:twoCellAnchor>
    <xdr:from>
      <xdr:col>8</xdr:col>
      <xdr:colOff>82945</xdr:colOff>
      <xdr:row>1</xdr:row>
      <xdr:rowOff>992548</xdr:rowOff>
    </xdr:from>
    <xdr:to>
      <xdr:col>11</xdr:col>
      <xdr:colOff>19945</xdr:colOff>
      <xdr:row>1</xdr:row>
      <xdr:rowOff>1258240</xdr:rowOff>
    </xdr:to>
    <xdr:sp macro="" textlink="">
      <xdr:nvSpPr>
        <xdr:cNvPr id="19" name="ZoneTexte 18">
          <a:extLst>
            <a:ext uri="{FF2B5EF4-FFF2-40B4-BE49-F238E27FC236}">
              <a16:creationId xmlns:a16="http://schemas.microsoft.com/office/drawing/2014/main" id="{7FEB21EE-A67F-4836-91A4-A2B19DB6741C}"/>
            </a:ext>
          </a:extLst>
        </xdr:cNvPr>
        <xdr:cNvSpPr txBox="1"/>
      </xdr:nvSpPr>
      <xdr:spPr>
        <a:xfrm>
          <a:off x="6331345" y="1230673"/>
          <a:ext cx="632325" cy="265692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fr-FR" sz="1050" b="1"/>
            <a:t>Ville :</a:t>
          </a:r>
        </a:p>
      </xdr:txBody>
    </xdr:sp>
    <xdr:clientData/>
  </xdr:twoCellAnchor>
  <xdr:twoCellAnchor>
    <xdr:from>
      <xdr:col>1</xdr:col>
      <xdr:colOff>1685926</xdr:colOff>
      <xdr:row>1</xdr:row>
      <xdr:rowOff>90051</xdr:rowOff>
    </xdr:from>
    <xdr:to>
      <xdr:col>3</xdr:col>
      <xdr:colOff>0</xdr:colOff>
      <xdr:row>1</xdr:row>
      <xdr:rowOff>495300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D0C3D791-06AA-E1B7-ED86-6A7EF0113608}"/>
            </a:ext>
          </a:extLst>
        </xdr:cNvPr>
        <xdr:cNvSpPr/>
      </xdr:nvSpPr>
      <xdr:spPr>
        <a:xfrm>
          <a:off x="2057401" y="328176"/>
          <a:ext cx="2705100" cy="405249"/>
        </a:xfrm>
        <a:prstGeom prst="rect">
          <a:avLst/>
        </a:prstGeom>
        <a:solidFill>
          <a:srgbClr val="E0E0E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fr-FR" sz="18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28576</xdr:colOff>
      <xdr:row>1</xdr:row>
      <xdr:rowOff>90051</xdr:rowOff>
    </xdr:from>
    <xdr:to>
      <xdr:col>20</xdr:col>
      <xdr:colOff>276225</xdr:colOff>
      <xdr:row>1</xdr:row>
      <xdr:rowOff>495300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C1BDF906-6623-EBBC-8669-E6753D553E33}"/>
            </a:ext>
          </a:extLst>
        </xdr:cNvPr>
        <xdr:cNvSpPr/>
      </xdr:nvSpPr>
      <xdr:spPr>
        <a:xfrm>
          <a:off x="6200776" y="328176"/>
          <a:ext cx="2962274" cy="405249"/>
        </a:xfrm>
        <a:prstGeom prst="rect">
          <a:avLst/>
        </a:prstGeom>
        <a:solidFill>
          <a:srgbClr val="E0E0E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fr-FR" sz="18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1685926</xdr:colOff>
      <xdr:row>1</xdr:row>
      <xdr:rowOff>499626</xdr:rowOff>
    </xdr:from>
    <xdr:to>
      <xdr:col>3</xdr:col>
      <xdr:colOff>0</xdr:colOff>
      <xdr:row>1</xdr:row>
      <xdr:rowOff>904875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0210682B-0AD0-E571-5574-029AEBDBACEB}"/>
            </a:ext>
          </a:extLst>
        </xdr:cNvPr>
        <xdr:cNvSpPr/>
      </xdr:nvSpPr>
      <xdr:spPr>
        <a:xfrm>
          <a:off x="2057401" y="737751"/>
          <a:ext cx="2705100" cy="405249"/>
        </a:xfrm>
        <a:prstGeom prst="rect">
          <a:avLst/>
        </a:prstGeom>
        <a:solidFill>
          <a:srgbClr val="E0E0E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fr-FR" sz="18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1685926</xdr:colOff>
      <xdr:row>1</xdr:row>
      <xdr:rowOff>909201</xdr:rowOff>
    </xdr:from>
    <xdr:to>
      <xdr:col>3</xdr:col>
      <xdr:colOff>0</xdr:colOff>
      <xdr:row>1</xdr:row>
      <xdr:rowOff>1314450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7A337AC2-652D-40A7-5FD6-530EC4005908}"/>
            </a:ext>
          </a:extLst>
        </xdr:cNvPr>
        <xdr:cNvSpPr/>
      </xdr:nvSpPr>
      <xdr:spPr>
        <a:xfrm>
          <a:off x="2057401" y="1147326"/>
          <a:ext cx="2705100" cy="405249"/>
        </a:xfrm>
        <a:prstGeom prst="rect">
          <a:avLst/>
        </a:prstGeom>
        <a:solidFill>
          <a:srgbClr val="E0E0E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fr-FR" sz="18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28576</xdr:colOff>
      <xdr:row>1</xdr:row>
      <xdr:rowOff>909201</xdr:rowOff>
    </xdr:from>
    <xdr:to>
      <xdr:col>8</xdr:col>
      <xdr:colOff>200025</xdr:colOff>
      <xdr:row>1</xdr:row>
      <xdr:rowOff>1314450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D72A2467-1E69-D9D8-510F-F09F6CF51F21}"/>
            </a:ext>
          </a:extLst>
        </xdr:cNvPr>
        <xdr:cNvSpPr/>
      </xdr:nvSpPr>
      <xdr:spPr>
        <a:xfrm>
          <a:off x="5476876" y="1147326"/>
          <a:ext cx="971549" cy="405249"/>
        </a:xfrm>
        <a:prstGeom prst="rect">
          <a:avLst/>
        </a:prstGeom>
        <a:solidFill>
          <a:srgbClr val="E0E0E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fr-FR" sz="18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285751</xdr:colOff>
      <xdr:row>1</xdr:row>
      <xdr:rowOff>908050</xdr:rowOff>
    </xdr:from>
    <xdr:to>
      <xdr:col>20</xdr:col>
      <xdr:colOff>266701</xdr:colOff>
      <xdr:row>1</xdr:row>
      <xdr:rowOff>1313299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id="{E7E28034-5236-47E3-A6EB-C33E1D6B8764}"/>
            </a:ext>
          </a:extLst>
        </xdr:cNvPr>
        <xdr:cNvSpPr/>
      </xdr:nvSpPr>
      <xdr:spPr>
        <a:xfrm>
          <a:off x="6873876" y="1146175"/>
          <a:ext cx="1536700" cy="405249"/>
        </a:xfrm>
        <a:prstGeom prst="rect">
          <a:avLst/>
        </a:prstGeom>
        <a:solidFill>
          <a:srgbClr val="E0E0E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fr-FR" sz="18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28576</xdr:colOff>
      <xdr:row>1</xdr:row>
      <xdr:rowOff>499626</xdr:rowOff>
    </xdr:from>
    <xdr:to>
      <xdr:col>20</xdr:col>
      <xdr:colOff>276225</xdr:colOff>
      <xdr:row>1</xdr:row>
      <xdr:rowOff>904875</xdr:rowOff>
    </xdr:to>
    <xdr:sp macro="" textlink="">
      <xdr:nvSpPr>
        <xdr:cNvPr id="28" name="Rectangle 27">
          <a:extLst>
            <a:ext uri="{FF2B5EF4-FFF2-40B4-BE49-F238E27FC236}">
              <a16:creationId xmlns:a16="http://schemas.microsoft.com/office/drawing/2014/main" id="{B8575ECF-25F5-B18F-6677-B52837834E95}"/>
            </a:ext>
          </a:extLst>
        </xdr:cNvPr>
        <xdr:cNvSpPr/>
      </xdr:nvSpPr>
      <xdr:spPr>
        <a:xfrm>
          <a:off x="6200776" y="737751"/>
          <a:ext cx="2962274" cy="405249"/>
        </a:xfrm>
        <a:prstGeom prst="rect">
          <a:avLst/>
        </a:prstGeom>
        <a:solidFill>
          <a:srgbClr val="E0E0E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fr-FR" sz="18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133350</xdr:colOff>
      <xdr:row>1</xdr:row>
      <xdr:rowOff>1628775</xdr:rowOff>
    </xdr:from>
    <xdr:to>
      <xdr:col>19</xdr:col>
      <xdr:colOff>276225</xdr:colOff>
      <xdr:row>1</xdr:row>
      <xdr:rowOff>2438400</xdr:rowOff>
    </xdr:to>
    <xdr:sp macro="" textlink="">
      <xdr:nvSpPr>
        <xdr:cNvPr id="29" name="ZoneTexte 28">
          <a:extLst>
            <a:ext uri="{FF2B5EF4-FFF2-40B4-BE49-F238E27FC236}">
              <a16:creationId xmlns:a16="http://schemas.microsoft.com/office/drawing/2014/main" id="{BA9477E0-0FEE-C1F6-DCCD-618AE501F002}"/>
            </a:ext>
          </a:extLst>
        </xdr:cNvPr>
        <xdr:cNvSpPr txBox="1"/>
      </xdr:nvSpPr>
      <xdr:spPr>
        <a:xfrm>
          <a:off x="504825" y="1866900"/>
          <a:ext cx="7820025" cy="8096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/>
            <a:t>Pour un traitement plus rapide de votre commande</a:t>
          </a:r>
        </a:p>
        <a:p>
          <a:pPr algn="ctr"/>
          <a:r>
            <a:rPr lang="fr-FR" sz="1100"/>
            <a:t>Rendez-vous sur notre site :  www.haberschill.fr</a:t>
          </a:r>
        </a:p>
        <a:p>
          <a:pPr algn="ctr"/>
          <a:r>
            <a:rPr lang="fr-FR" sz="1100"/>
            <a:t>Téléchargez, remplissez et envoyez votre commande sur : contact@haberschill.fr</a:t>
          </a:r>
        </a:p>
      </xdr:txBody>
    </xdr:sp>
    <xdr:clientData/>
  </xdr:twoCellAnchor>
  <xdr:twoCellAnchor>
    <xdr:from>
      <xdr:col>1</xdr:col>
      <xdr:colOff>133351</xdr:colOff>
      <xdr:row>1</xdr:row>
      <xdr:rowOff>2695575</xdr:rowOff>
    </xdr:from>
    <xdr:to>
      <xdr:col>11</xdr:col>
      <xdr:colOff>228601</xdr:colOff>
      <xdr:row>2</xdr:row>
      <xdr:rowOff>66675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274CA74B-B6D9-F916-7D01-D72C23980F5A}"/>
            </a:ext>
          </a:extLst>
        </xdr:cNvPr>
        <xdr:cNvSpPr txBox="1"/>
      </xdr:nvSpPr>
      <xdr:spPr>
        <a:xfrm>
          <a:off x="504826" y="2933700"/>
          <a:ext cx="6667500" cy="7524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66675</xdr:colOff>
      <xdr:row>1</xdr:row>
      <xdr:rowOff>2419350</xdr:rowOff>
    </xdr:from>
    <xdr:to>
      <xdr:col>1</xdr:col>
      <xdr:colOff>1828800</xdr:colOff>
      <xdr:row>1</xdr:row>
      <xdr:rowOff>2667000</xdr:rowOff>
    </xdr:to>
    <xdr:sp macro="" textlink="">
      <xdr:nvSpPr>
        <xdr:cNvPr id="31" name="ZoneTexte 30">
          <a:extLst>
            <a:ext uri="{FF2B5EF4-FFF2-40B4-BE49-F238E27FC236}">
              <a16:creationId xmlns:a16="http://schemas.microsoft.com/office/drawing/2014/main" id="{A8BF5AFF-3D9D-EF03-1327-C3080C35DBB6}"/>
            </a:ext>
          </a:extLst>
        </xdr:cNvPr>
        <xdr:cNvSpPr txBox="1"/>
      </xdr:nvSpPr>
      <xdr:spPr>
        <a:xfrm>
          <a:off x="438150" y="2657475"/>
          <a:ext cx="17621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Remarques :</a:t>
          </a:r>
        </a:p>
        <a:p>
          <a:endParaRPr lang="fr-FR" sz="1100"/>
        </a:p>
      </xdr:txBody>
    </xdr:sp>
    <xdr:clientData/>
  </xdr:twoCellAnchor>
  <xdr:twoCellAnchor>
    <xdr:from>
      <xdr:col>17</xdr:col>
      <xdr:colOff>104775</xdr:colOff>
      <xdr:row>1</xdr:row>
      <xdr:rowOff>2809875</xdr:rowOff>
    </xdr:from>
    <xdr:to>
      <xdr:col>19</xdr:col>
      <xdr:colOff>247650</xdr:colOff>
      <xdr:row>1</xdr:row>
      <xdr:rowOff>3086100</xdr:rowOff>
    </xdr:to>
    <xdr:sp macro="" textlink="">
      <xdr:nvSpPr>
        <xdr:cNvPr id="32" name="ZoneTexte 31">
          <a:extLst>
            <a:ext uri="{FF2B5EF4-FFF2-40B4-BE49-F238E27FC236}">
              <a16:creationId xmlns:a16="http://schemas.microsoft.com/office/drawing/2014/main" id="{1BEAE591-9D6B-D01F-698C-3202DE4A7BCA}"/>
            </a:ext>
          </a:extLst>
        </xdr:cNvPr>
        <xdr:cNvSpPr txBox="1"/>
      </xdr:nvSpPr>
      <xdr:spPr>
        <a:xfrm>
          <a:off x="7315200" y="3048000"/>
          <a:ext cx="9810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avec pépi :</a:t>
          </a:r>
        </a:p>
      </xdr:txBody>
    </xdr:sp>
    <xdr:clientData/>
  </xdr:twoCellAnchor>
  <xdr:twoCellAnchor>
    <xdr:from>
      <xdr:col>19</xdr:col>
      <xdr:colOff>104775</xdr:colOff>
      <xdr:row>1</xdr:row>
      <xdr:rowOff>2867025</xdr:rowOff>
    </xdr:from>
    <xdr:to>
      <xdr:col>19</xdr:col>
      <xdr:colOff>266700</xdr:colOff>
      <xdr:row>1</xdr:row>
      <xdr:rowOff>3038475</xdr:rowOff>
    </xdr:to>
    <xdr:sp macro="" textlink="">
      <xdr:nvSpPr>
        <xdr:cNvPr id="33" name="Rectangle 32">
          <a:extLst>
            <a:ext uri="{FF2B5EF4-FFF2-40B4-BE49-F238E27FC236}">
              <a16:creationId xmlns:a16="http://schemas.microsoft.com/office/drawing/2014/main" id="{8EFF3EF4-2253-6683-3511-3E3A065D6D9F}"/>
            </a:ext>
          </a:extLst>
        </xdr:cNvPr>
        <xdr:cNvSpPr/>
      </xdr:nvSpPr>
      <xdr:spPr>
        <a:xfrm>
          <a:off x="8153400" y="3105150"/>
          <a:ext cx="161925" cy="171450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19</xdr:col>
      <xdr:colOff>104775</xdr:colOff>
      <xdr:row>1</xdr:row>
      <xdr:rowOff>3143250</xdr:rowOff>
    </xdr:from>
    <xdr:to>
      <xdr:col>19</xdr:col>
      <xdr:colOff>266700</xdr:colOff>
      <xdr:row>1</xdr:row>
      <xdr:rowOff>3314700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5B5240D9-D3ED-66A3-B5A4-1477BA2C5883}"/>
            </a:ext>
          </a:extLst>
        </xdr:cNvPr>
        <xdr:cNvSpPr/>
      </xdr:nvSpPr>
      <xdr:spPr>
        <a:xfrm>
          <a:off x="8153400" y="3381375"/>
          <a:ext cx="161925" cy="171450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17</xdr:col>
      <xdr:colOff>114301</xdr:colOff>
      <xdr:row>1</xdr:row>
      <xdr:rowOff>3095625</xdr:rowOff>
    </xdr:from>
    <xdr:to>
      <xdr:col>19</xdr:col>
      <xdr:colOff>123825</xdr:colOff>
      <xdr:row>1</xdr:row>
      <xdr:rowOff>3352801</xdr:rowOff>
    </xdr:to>
    <xdr:sp macro="" textlink="">
      <xdr:nvSpPr>
        <xdr:cNvPr id="35" name="ZoneTexte 34">
          <a:extLst>
            <a:ext uri="{FF2B5EF4-FFF2-40B4-BE49-F238E27FC236}">
              <a16:creationId xmlns:a16="http://schemas.microsoft.com/office/drawing/2014/main" id="{B095C3BC-FE82-591B-68B5-A28DAFBF9D93}"/>
            </a:ext>
          </a:extLst>
        </xdr:cNvPr>
        <xdr:cNvSpPr txBox="1"/>
      </xdr:nvSpPr>
      <xdr:spPr>
        <a:xfrm>
          <a:off x="7324726" y="3333750"/>
          <a:ext cx="847724" cy="257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avec Raes : </a:t>
          </a:r>
          <a:endParaRPr lang="fr-FR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haberschill.fr/" TargetMode="External"/><Relationship Id="rId1" Type="http://schemas.openxmlformats.org/officeDocument/2006/relationships/hyperlink" Target="mailto:contact@haberschill.fr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59A36-BA88-41E9-8A27-24045494C479}">
  <sheetPr codeName="Feuil1">
    <tabColor rgb="FF00B0F0"/>
  </sheetPr>
  <dimension ref="A1:X37"/>
  <sheetViews>
    <sheetView tabSelected="1" workbookViewId="0">
      <selection activeCell="C13" sqref="C13"/>
    </sheetView>
  </sheetViews>
  <sheetFormatPr baseColWidth="10" defaultRowHeight="16.5"/>
  <cols>
    <col min="1" max="1" width="4.85546875" style="2" customWidth="1"/>
    <col min="2" max="2" width="27.28515625" style="2" customWidth="1"/>
    <col min="3" max="3" width="14.42578125" style="2" customWidth="1"/>
    <col min="4" max="4" width="6.5703125" style="2" customWidth="1"/>
    <col min="5" max="5" width="8.42578125" style="2" customWidth="1"/>
    <col min="6" max="6" width="11.42578125" style="2"/>
    <col min="7" max="7" width="22.140625" style="2" customWidth="1"/>
    <col min="8" max="8" width="12.7109375" style="2" customWidth="1"/>
    <col min="9" max="9" width="30.85546875" style="2" customWidth="1"/>
    <col min="10" max="10" width="15.28515625" style="2" customWidth="1"/>
    <col min="11" max="13" width="11.42578125" style="2"/>
    <col min="14" max="14" width="7.28515625" style="2" customWidth="1"/>
    <col min="15" max="41" width="11.42578125" style="2"/>
    <col min="42" max="42" width="0" style="2" hidden="1" customWidth="1"/>
    <col min="43" max="16384" width="11.42578125" style="2"/>
  </cols>
  <sheetData>
    <row r="1" spans="1:24">
      <c r="A1" s="1"/>
      <c r="B1" s="104" t="s">
        <v>604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5.5">
      <c r="A2" s="1"/>
      <c r="B2" s="1"/>
      <c r="C2" s="3" t="s">
        <v>607</v>
      </c>
      <c r="D2" s="1"/>
      <c r="E2" s="1"/>
      <c r="F2" s="1"/>
      <c r="G2" s="1"/>
      <c r="H2" s="1"/>
      <c r="I2" s="1"/>
      <c r="J2" s="1"/>
      <c r="K2" s="4" t="s">
        <v>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9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0.25">
      <c r="A4" s="1"/>
      <c r="B4" s="1"/>
      <c r="C4" s="5" t="s">
        <v>1</v>
      </c>
      <c r="D4" s="1"/>
      <c r="E4" s="1"/>
      <c r="F4" s="1"/>
      <c r="G4" s="1"/>
      <c r="H4" s="1"/>
      <c r="I4" s="1"/>
      <c r="J4" s="1"/>
      <c r="K4" s="1" t="s">
        <v>2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0.25">
      <c r="A5" s="1"/>
      <c r="B5" s="1"/>
      <c r="C5" s="5" t="s">
        <v>3</v>
      </c>
      <c r="D5" s="1"/>
      <c r="E5" s="1"/>
      <c r="F5" s="1"/>
      <c r="G5" s="1"/>
      <c r="H5" s="1"/>
      <c r="I5" s="1"/>
      <c r="J5" s="1"/>
      <c r="K5" s="1" t="s">
        <v>433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0.25">
      <c r="A6" s="1"/>
      <c r="B6" s="1"/>
      <c r="C6" s="5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>
      <c r="A8" s="1"/>
      <c r="B8" s="1"/>
      <c r="C8" s="11" t="s">
        <v>5</v>
      </c>
      <c r="D8" s="1"/>
      <c r="E8" s="1"/>
      <c r="F8" s="1"/>
      <c r="G8" s="11" t="s">
        <v>6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0.25">
      <c r="A10" s="1"/>
      <c r="B10" s="1"/>
      <c r="C10" s="6" t="s">
        <v>7</v>
      </c>
      <c r="D10" s="1"/>
      <c r="E10" s="1"/>
      <c r="F10" s="1"/>
      <c r="G10" s="1"/>
      <c r="H10" s="1"/>
      <c r="I10" s="6"/>
      <c r="J10" s="1"/>
      <c r="K10" s="1"/>
      <c r="L10" s="1"/>
      <c r="M10" s="1"/>
      <c r="N10" s="1"/>
      <c r="O10" s="6" t="s">
        <v>8</v>
      </c>
      <c r="P10" s="1"/>
      <c r="Q10" s="1"/>
      <c r="R10" s="104" t="str" cm="1">
        <f t="array" aca="1" ref="R10" ca="1">MID(CELL("filename"),FIND("[",CELL("filename"))+1,FIND("]",CELL("filename"))-(FIND("[",CELL("filename"))+1))</f>
        <v>🌸 Haberschill-Automne 2026-Bon de commandes Vivaces.xlsx</v>
      </c>
      <c r="S10" s="1"/>
      <c r="T10" s="1"/>
      <c r="U10" s="1"/>
      <c r="V10" s="1"/>
      <c r="W10" s="1"/>
      <c r="X10" s="1"/>
    </row>
    <row r="11" spans="1:24" ht="9" customHeight="1">
      <c r="A11" s="1"/>
      <c r="B11" s="1"/>
      <c r="C11" s="1"/>
      <c r="D11" s="1"/>
      <c r="E11" s="1"/>
      <c r="F11" s="1"/>
      <c r="G11" s="1"/>
      <c r="H11" s="1"/>
      <c r="I11" s="13" t="s">
        <v>118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0" customHeight="1">
      <c r="A12" s="1"/>
      <c r="B12" s="7" t="s">
        <v>9</v>
      </c>
      <c r="C12" s="192"/>
      <c r="D12" s="192"/>
      <c r="E12" s="192"/>
      <c r="F12" s="192"/>
      <c r="G12" s="192"/>
      <c r="H12" s="1"/>
      <c r="I12" s="190" t="s">
        <v>797</v>
      </c>
      <c r="J12" s="191" t="str">
        <f>IFERROR(VLOOKUP(LEFT(C16,2),Traitement!A2:B97,2,FALSE),IF(C16="","Veuillez saisir votre code postal en C16",""))</f>
        <v>Veuillez saisir votre code postal en C16</v>
      </c>
      <c r="K12" s="189"/>
      <c r="L12" s="1"/>
      <c r="M12" s="1"/>
      <c r="N12" s="1"/>
      <c r="O12" s="106" t="str">
        <f ca="1">HYPERLINK("["&amp;R10&amp;"]'Jeunes Plants'!C2","Commander des Jeunes Plants")</f>
        <v>Commander des Jeunes Plants</v>
      </c>
      <c r="P12" s="1"/>
      <c r="Q12" s="1"/>
      <c r="R12" s="1"/>
      <c r="S12" s="1"/>
      <c r="T12" s="1"/>
      <c r="U12" s="1"/>
      <c r="V12" s="1"/>
      <c r="W12" s="1"/>
      <c r="X12" s="1"/>
    </row>
    <row r="13" spans="1:24" ht="30" customHeight="1">
      <c r="A13" s="1"/>
      <c r="B13" s="7" t="s">
        <v>10</v>
      </c>
      <c r="C13" s="12"/>
      <c r="D13" s="8"/>
      <c r="E13" s="1"/>
      <c r="F13" s="9" t="s">
        <v>11</v>
      </c>
      <c r="G13" s="181"/>
      <c r="H13" s="1"/>
      <c r="I13" s="190"/>
      <c r="J13" s="191"/>
      <c r="K13" s="189"/>
      <c r="L13" s="1"/>
      <c r="M13" s="1"/>
      <c r="N13" s="1"/>
      <c r="O13" s="106"/>
      <c r="P13" s="1"/>
      <c r="Q13" s="1"/>
      <c r="R13" s="1"/>
      <c r="S13" s="1"/>
      <c r="T13" s="1"/>
      <c r="U13" s="1"/>
      <c r="V13" s="1"/>
      <c r="W13" s="1"/>
      <c r="X13" s="1"/>
    </row>
    <row r="14" spans="1:24" ht="30" customHeight="1">
      <c r="A14" s="1"/>
      <c r="B14" s="7" t="s">
        <v>12</v>
      </c>
      <c r="C14" s="193"/>
      <c r="D14" s="193"/>
      <c r="E14" s="193"/>
      <c r="F14" s="193"/>
      <c r="G14" s="193"/>
      <c r="H14" s="1"/>
      <c r="I14" s="1"/>
      <c r="J14" s="1"/>
      <c r="K14" s="1"/>
      <c r="L14" s="1"/>
      <c r="M14" s="1"/>
      <c r="N14" s="1"/>
      <c r="O14" s="106"/>
      <c r="P14" s="1"/>
      <c r="Q14" s="1"/>
      <c r="R14" s="1"/>
      <c r="S14" s="1"/>
      <c r="T14" s="1"/>
      <c r="U14" s="1"/>
      <c r="V14" s="1"/>
      <c r="W14" s="1"/>
      <c r="X14" s="1"/>
    </row>
    <row r="15" spans="1:24" ht="30" customHeight="1">
      <c r="A15" s="1"/>
      <c r="B15" s="7" t="s">
        <v>13</v>
      </c>
      <c r="C15" s="193"/>
      <c r="D15" s="193"/>
      <c r="E15" s="193"/>
      <c r="F15" s="193"/>
      <c r="G15" s="193"/>
      <c r="H15" s="1"/>
      <c r="I15" s="1"/>
      <c r="J15" s="1"/>
      <c r="K15" s="1"/>
      <c r="L15" s="1"/>
      <c r="M15" s="1"/>
      <c r="N15" s="1"/>
      <c r="O15" s="16"/>
      <c r="P15" s="1"/>
      <c r="Q15" s="1"/>
      <c r="R15" s="1"/>
      <c r="S15" s="1"/>
      <c r="T15" s="1"/>
      <c r="U15" s="1"/>
      <c r="V15" s="1"/>
      <c r="W15" s="1"/>
      <c r="X15" s="1"/>
    </row>
    <row r="16" spans="1:24" ht="30" customHeight="1">
      <c r="A16" s="1"/>
      <c r="B16" s="7" t="s">
        <v>14</v>
      </c>
      <c r="C16" s="180"/>
      <c r="D16" s="9"/>
      <c r="E16" s="9"/>
      <c r="F16" s="10" t="s">
        <v>15</v>
      </c>
      <c r="G16" s="182"/>
      <c r="H16" s="1"/>
      <c r="I16" s="1"/>
      <c r="J16" s="1"/>
      <c r="K16" s="1"/>
      <c r="L16" s="1"/>
      <c r="M16" s="1"/>
      <c r="N16" s="1"/>
      <c r="O16" s="15"/>
      <c r="P16" s="1"/>
      <c r="Q16" s="1"/>
      <c r="R16" s="1"/>
      <c r="S16" s="1"/>
      <c r="T16" s="1"/>
      <c r="U16" s="1"/>
      <c r="V16" s="1"/>
      <c r="W16" s="1"/>
      <c r="X16" s="1"/>
    </row>
    <row r="17" spans="1:24" ht="30" customHeight="1">
      <c r="A17" s="1"/>
      <c r="B17" s="7" t="s">
        <v>16</v>
      </c>
      <c r="C17" s="192"/>
      <c r="D17" s="192"/>
      <c r="E17" s="192"/>
      <c r="F17" s="192"/>
      <c r="G17" s="192"/>
      <c r="H17" s="1"/>
      <c r="I17" s="1"/>
      <c r="J17" s="1"/>
      <c r="K17" s="1"/>
      <c r="L17" s="1"/>
      <c r="M17" s="1"/>
      <c r="N17" s="1"/>
      <c r="O17" s="105"/>
      <c r="P17" s="1"/>
      <c r="Q17" s="1"/>
      <c r="R17" s="1"/>
      <c r="S17" s="1"/>
      <c r="T17" s="1"/>
      <c r="U17" s="1"/>
      <c r="V17" s="1"/>
      <c r="W17" s="1"/>
      <c r="X17" s="1"/>
    </row>
    <row r="18" spans="1:24" ht="50.25" customHeight="1">
      <c r="A18" s="1"/>
      <c r="B18" s="54" t="s">
        <v>488</v>
      </c>
      <c r="C18" s="192"/>
      <c r="D18" s="192"/>
      <c r="E18" s="192"/>
      <c r="F18" s="192"/>
      <c r="G18" s="192"/>
      <c r="H18" s="1"/>
      <c r="I18" s="1"/>
      <c r="J18" s="1"/>
      <c r="K18" s="1"/>
      <c r="L18" s="1"/>
      <c r="M18" s="1"/>
      <c r="N18" s="1"/>
      <c r="O18" s="105"/>
      <c r="P18" s="1"/>
      <c r="Q18" s="1"/>
      <c r="R18" s="1"/>
      <c r="S18" s="1"/>
      <c r="T18" s="1"/>
      <c r="U18" s="1"/>
      <c r="V18" s="1"/>
      <c r="W18" s="1"/>
      <c r="X18" s="1"/>
    </row>
    <row r="19" spans="1:24" ht="39.75" customHeight="1">
      <c r="A19" s="1"/>
      <c r="B19" s="54" t="s">
        <v>489</v>
      </c>
      <c r="C19" s="192"/>
      <c r="D19" s="192"/>
      <c r="E19" s="192"/>
      <c r="F19" s="192"/>
      <c r="G19" s="192"/>
      <c r="H19" s="1"/>
      <c r="I19" s="1"/>
      <c r="J19" s="1"/>
      <c r="K19" s="1"/>
      <c r="L19" s="1"/>
      <c r="M19" s="1"/>
      <c r="N19" s="1"/>
      <c r="O19" s="105"/>
      <c r="P19" s="1"/>
      <c r="Q19" s="1"/>
      <c r="R19" s="1"/>
      <c r="S19" s="1"/>
      <c r="T19" s="1"/>
      <c r="U19" s="1"/>
      <c r="V19" s="1"/>
      <c r="W19" s="1"/>
      <c r="X19" s="1"/>
    </row>
    <row r="20" spans="1:2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>
      <c r="A25" s="14"/>
      <c r="B25" s="14"/>
      <c r="C25" s="14"/>
      <c r="D25" s="14"/>
      <c r="E25" s="14"/>
      <c r="F25" s="14"/>
      <c r="G25" s="14"/>
      <c r="H25" s="1"/>
      <c r="I25" s="1"/>
      <c r="J25" s="1"/>
      <c r="K25" s="1"/>
      <c r="L25" s="1"/>
      <c r="M25" s="1"/>
      <c r="N25" s="1"/>
      <c r="O25" s="1"/>
      <c r="P25" s="1"/>
      <c r="Q25" s="14"/>
      <c r="R25" s="1"/>
      <c r="S25" s="1"/>
      <c r="T25" s="1"/>
      <c r="U25" s="1"/>
      <c r="V25" s="1"/>
      <c r="W25" s="1"/>
      <c r="X25" s="1"/>
    </row>
    <row r="26" spans="1:24">
      <c r="A26" s="14"/>
      <c r="B26" s="14"/>
      <c r="C26" s="14"/>
      <c r="D26" s="14"/>
      <c r="E26" s="14"/>
      <c r="F26" s="14"/>
      <c r="G26" s="1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>
      <c r="A27" s="14"/>
      <c r="B27" s="14"/>
      <c r="C27" s="14"/>
      <c r="D27" s="14"/>
      <c r="E27" s="14"/>
      <c r="F27" s="14"/>
      <c r="G27" s="1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>
      <c r="A28" s="14"/>
      <c r="B28" s="14"/>
      <c r="C28" s="14"/>
      <c r="D28" s="14"/>
      <c r="E28" s="14"/>
      <c r="F28" s="14"/>
      <c r="G28" s="1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>
      <c r="A29" s="14"/>
      <c r="B29" s="14"/>
      <c r="C29" s="14"/>
      <c r="D29" s="14"/>
      <c r="E29" s="14"/>
      <c r="F29" s="14"/>
      <c r="G29" s="1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>
      <c r="A30" s="14"/>
      <c r="B30" s="14"/>
      <c r="C30" s="14"/>
      <c r="D30" s="14"/>
      <c r="E30" s="14"/>
      <c r="F30" s="14"/>
      <c r="G30" s="1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>
      <c r="A31" s="14"/>
      <c r="B31" s="14"/>
      <c r="C31" s="14"/>
      <c r="D31" s="14"/>
      <c r="E31" s="14"/>
      <c r="F31" s="14"/>
      <c r="G31" s="1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>
      <c r="A32" s="14"/>
      <c r="B32" s="14"/>
      <c r="C32" s="14"/>
      <c r="D32" s="14"/>
      <c r="E32" s="14"/>
      <c r="F32" s="14"/>
      <c r="G32" s="1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>
      <c r="A33" s="14"/>
      <c r="B33" s="14"/>
      <c r="C33" s="14"/>
      <c r="D33" s="14"/>
      <c r="E33" s="14"/>
      <c r="F33" s="14"/>
      <c r="G33" s="1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>
      <c r="A34" s="14"/>
      <c r="B34" s="14"/>
      <c r="C34" s="14"/>
      <c r="D34" s="14"/>
      <c r="E34" s="14"/>
      <c r="F34" s="14"/>
      <c r="G34" s="1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>
      <c r="A35"/>
      <c r="B35"/>
      <c r="C35"/>
      <c r="D35"/>
      <c r="E35"/>
      <c r="F35"/>
      <c r="G35"/>
    </row>
    <row r="36" spans="1:24">
      <c r="A36"/>
      <c r="B36"/>
      <c r="C36"/>
      <c r="D36"/>
      <c r="E36"/>
      <c r="F36"/>
      <c r="G36"/>
    </row>
    <row r="37" spans="1:24">
      <c r="A37"/>
      <c r="B37"/>
      <c r="C37"/>
      <c r="D37"/>
      <c r="E37"/>
      <c r="F37"/>
      <c r="G37"/>
    </row>
  </sheetData>
  <sheetProtection algorithmName="SHA-512" hashValue="j9h7qFUFO462kfIo15p6iF92YBbkgz/pkelMq+G8z0FaanHA8OS40V2BlEhhZLJBTHHscVnwLtZbI4CwGGzwjA==" saltValue="S7yIJTQXV8TMt5rk2Q42PQ==" spinCount="100000" sheet="1" objects="1" scenarios="1"/>
  <mergeCells count="9">
    <mergeCell ref="K12:K13"/>
    <mergeCell ref="I12:I13"/>
    <mergeCell ref="J12:J13"/>
    <mergeCell ref="C19:G19"/>
    <mergeCell ref="C18:G18"/>
    <mergeCell ref="C12:G12"/>
    <mergeCell ref="C14:G14"/>
    <mergeCell ref="C15:G15"/>
    <mergeCell ref="C17:G17"/>
  </mergeCells>
  <conditionalFormatting sqref="C12:G12 C13 C16">
    <cfRule type="cellIs" dxfId="11" priority="1" operator="equal">
      <formula>""</formula>
    </cfRule>
  </conditionalFormatting>
  <dataValidations count="2">
    <dataValidation type="date" allowBlank="1" showInputMessage="1" showErrorMessage="1" errorTitle="Date incorrrecte" error="Merci de saisir une date correcte" sqref="C13" xr:uid="{EF79E2AC-8CFB-4996-B75B-EDBD07A9B55F}">
      <formula1>46082</formula1>
      <formula2>46356</formula2>
    </dataValidation>
    <dataValidation type="textLength" operator="equal" allowBlank="1" showInputMessage="1" showErrorMessage="1" errorTitle="Code postal non valide" error="Merci de saisir un code postal valide" sqref="C16" xr:uid="{FC5CFE9B-FEB2-42BB-AAD5-CBBE415D2DEC}">
      <formula1>5</formula1>
    </dataValidation>
  </dataValidations>
  <hyperlinks>
    <hyperlink ref="C8" r:id="rId1" xr:uid="{43771F41-5933-4B11-B772-0843AB942950}"/>
    <hyperlink ref="G8" r:id="rId2" xr:uid="{1884137B-6D09-4175-B6AE-C82BD86E8784}"/>
  </hyperlinks>
  <pageMargins left="0.70866141732283472" right="0.70866141732283472" top="0.74803149606299213" bottom="0.74803149606299213" header="0.31496062992125984" footer="0.31496062992125984"/>
  <pageSetup paperSize="9" scale="10" fitToWidth="0" fitToHeight="0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4047F-663F-4248-A47F-28C1BBD04004}">
  <sheetPr codeName="Feuil3">
    <tabColor rgb="FF00B050"/>
    <pageSetUpPr fitToPage="1"/>
  </sheetPr>
  <dimension ref="A1:AV424"/>
  <sheetViews>
    <sheetView zoomScaleNormal="100" workbookViewId="0">
      <pane xSplit="17" ySplit="14" topLeftCell="R15" activePane="bottomRight" state="frozen"/>
      <selection pane="topRight" activeCell="R1" sqref="R1"/>
      <selection pane="bottomLeft" activeCell="A15" sqref="A15"/>
      <selection pane="bottomRight" activeCell="R17" sqref="R17"/>
    </sheetView>
  </sheetViews>
  <sheetFormatPr baseColWidth="10" defaultRowHeight="15"/>
  <cols>
    <col min="1" max="1" width="5.5703125" customWidth="1"/>
    <col min="2" max="2" width="29.7109375" customWidth="1"/>
    <col min="3" max="3" width="33.140625" customWidth="1"/>
    <col min="4" max="4" width="2.5703125" style="31" customWidth="1"/>
    <col min="5" max="5" width="10.85546875" style="31" customWidth="1"/>
    <col min="6" max="6" width="3.42578125" style="31" customWidth="1"/>
    <col min="7" max="7" width="4.5703125" style="31" customWidth="1"/>
    <col min="8" max="8" width="4" style="31" customWidth="1"/>
    <col min="9" max="9" width="5.5703125" style="31" customWidth="1"/>
    <col min="10" max="10" width="5.42578125" hidden="1" customWidth="1"/>
    <col min="11" max="11" width="4.85546875" customWidth="1"/>
    <col min="12" max="12" width="5.7109375" hidden="1" customWidth="1"/>
    <col min="13" max="14" width="5.85546875" hidden="1" customWidth="1"/>
    <col min="15" max="17" width="7.7109375" customWidth="1"/>
    <col min="18" max="39" width="6.28515625" customWidth="1"/>
    <col min="40" max="40" width="9.28515625" style="14" customWidth="1"/>
    <col min="41" max="41" width="7" customWidth="1"/>
    <col min="42" max="42" width="9.140625" customWidth="1"/>
    <col min="43" max="43" width="7.42578125" customWidth="1"/>
    <col min="44" max="44" width="7" customWidth="1"/>
    <col min="45" max="78" width="6.28515625" customWidth="1"/>
    <col min="79" max="79" width="121.7109375" customWidth="1"/>
    <col min="80" max="80" width="4.7109375" customWidth="1"/>
    <col min="81" max="81" width="3.5703125" customWidth="1"/>
    <col min="82" max="82" width="42.28515625" customWidth="1"/>
    <col min="83" max="83" width="11.42578125" customWidth="1"/>
    <col min="84" max="84" width="42.28515625" customWidth="1"/>
    <col min="85" max="86" width="11.42578125" customWidth="1"/>
  </cols>
  <sheetData>
    <row r="1" spans="1:48" ht="0.95" customHeight="1">
      <c r="A1" s="23">
        <f>IF('Informations Client'!C13&lt;&gt;"",IF(WEEKNUM('Informations Client'!C13,2)&lt;50,WEEKNUM('Informations Client'!C13,2)+52,WEEKNUM('Informations Client'!C13,2)),100)</f>
        <v>100</v>
      </c>
      <c r="B1" s="23" t="str">
        <f>'Informations Client'!J12</f>
        <v>Veuillez saisir votre code postal en C16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O1" s="14"/>
      <c r="AP1" s="14"/>
      <c r="AQ1" s="14"/>
      <c r="AR1" s="14"/>
      <c r="AS1" s="14"/>
      <c r="AT1" s="14"/>
      <c r="AU1" s="14"/>
      <c r="AV1" s="14"/>
    </row>
    <row r="2" spans="1:48" ht="0.95" customHeight="1">
      <c r="A2" s="23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O2" s="14"/>
      <c r="AP2" s="14"/>
      <c r="AQ2" s="14"/>
      <c r="AR2" s="14"/>
      <c r="AS2" s="14"/>
      <c r="AT2" s="14"/>
      <c r="AU2" s="14"/>
      <c r="AV2" s="14"/>
    </row>
    <row r="3" spans="1:48" ht="0.95" customHeight="1">
      <c r="A3" s="2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O3" s="14"/>
      <c r="AP3" s="14"/>
      <c r="AQ3" s="14"/>
      <c r="AR3" s="14"/>
      <c r="AS3" s="14"/>
      <c r="AT3" s="14"/>
      <c r="AU3" s="14"/>
      <c r="AV3" s="14"/>
    </row>
    <row r="4" spans="1:48" ht="0.95" customHeight="1">
      <c r="A4" s="23"/>
      <c r="B4" s="23"/>
      <c r="C4" s="23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O4" s="14"/>
      <c r="AP4" s="14"/>
      <c r="AQ4" s="14"/>
      <c r="AR4" s="14"/>
      <c r="AS4" s="14"/>
      <c r="AT4" s="14"/>
      <c r="AU4" s="14"/>
      <c r="AV4" s="14"/>
    </row>
    <row r="5" spans="1:48" ht="0.95" customHeight="1">
      <c r="A5" s="23"/>
      <c r="B5" s="115" t="s">
        <v>473</v>
      </c>
      <c r="C5" s="116">
        <f>'Informations Client'!C12</f>
        <v>0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O5" s="14"/>
      <c r="AP5" s="14"/>
      <c r="AQ5" s="14"/>
      <c r="AR5" s="14"/>
      <c r="AS5" s="14"/>
      <c r="AT5" s="14"/>
      <c r="AU5" s="14"/>
      <c r="AV5" s="14"/>
    </row>
    <row r="6" spans="1:48" ht="0.95" customHeight="1">
      <c r="A6" s="23"/>
      <c r="B6" s="115" t="s">
        <v>474</v>
      </c>
      <c r="C6" s="116">
        <f>'Informations Client'!G13</f>
        <v>0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O6" s="14"/>
      <c r="AP6" s="14"/>
      <c r="AQ6" s="14"/>
      <c r="AR6" s="14"/>
      <c r="AS6" s="14"/>
      <c r="AT6" s="14"/>
      <c r="AU6" s="14"/>
      <c r="AV6" s="14"/>
    </row>
    <row r="7" spans="1:48" ht="0.95" customHeight="1">
      <c r="A7" s="23"/>
      <c r="B7" s="115" t="s">
        <v>493</v>
      </c>
      <c r="C7" s="116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O7" s="14"/>
      <c r="AP7" s="14"/>
      <c r="AQ7" s="14"/>
      <c r="AR7" s="14"/>
      <c r="AS7" s="14"/>
      <c r="AT7" s="14"/>
      <c r="AU7" s="14"/>
      <c r="AV7" s="14"/>
    </row>
    <row r="8" spans="1:48" ht="0.95" customHeight="1">
      <c r="A8" s="23"/>
      <c r="B8" s="115"/>
      <c r="C8" s="116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O8" s="14"/>
      <c r="AP8" s="14"/>
      <c r="AQ8" s="14"/>
      <c r="AR8" s="14"/>
      <c r="AS8" s="14"/>
      <c r="AT8" s="14"/>
      <c r="AU8" s="14"/>
      <c r="AV8" s="14"/>
    </row>
    <row r="9" spans="1:48" ht="0.95" customHeight="1">
      <c r="A9" s="23"/>
      <c r="B9" s="115"/>
      <c r="C9" s="116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O9" s="14"/>
      <c r="AP9" s="14"/>
      <c r="AQ9" s="14"/>
      <c r="AR9" s="14"/>
      <c r="AS9" s="14"/>
      <c r="AT9" s="14"/>
      <c r="AU9" s="14"/>
      <c r="AV9" s="14"/>
    </row>
    <row r="10" spans="1:48" ht="0.95" customHeight="1">
      <c r="A10" s="25"/>
      <c r="B10" s="115"/>
      <c r="C10" s="116"/>
      <c r="D10" s="32"/>
      <c r="E10" s="33"/>
      <c r="F10" s="28"/>
      <c r="G10" s="28"/>
      <c r="H10" s="28"/>
      <c r="I10" s="28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O10" s="14"/>
      <c r="AP10" s="14"/>
      <c r="AQ10" s="14"/>
      <c r="AR10" s="14"/>
      <c r="AS10" s="14"/>
      <c r="AT10" s="14"/>
      <c r="AU10" s="14"/>
      <c r="AV10" s="14"/>
    </row>
    <row r="11" spans="1:48" s="158" customFormat="1" ht="0.95" customHeight="1">
      <c r="A11" s="161"/>
      <c r="B11" s="115" t="s">
        <v>472</v>
      </c>
      <c r="C11" s="116">
        <f>'Informations Client'!C19</f>
        <v>0</v>
      </c>
      <c r="D11" s="162"/>
      <c r="E11" s="163"/>
      <c r="F11" s="164"/>
      <c r="G11" s="164"/>
      <c r="H11" s="164"/>
      <c r="I11" s="164"/>
      <c r="J11" s="23"/>
      <c r="K11" s="23"/>
      <c r="L11" s="23"/>
      <c r="M11" s="23"/>
      <c r="N11" s="23"/>
      <c r="O11" s="23"/>
      <c r="P11" s="23"/>
      <c r="Q11" s="23"/>
      <c r="R11" s="103">
        <f>(R14+52)-$A$1</f>
        <v>-22</v>
      </c>
      <c r="S11" s="103">
        <f t="shared" ref="S11:AA11" si="0">(S14+52)-$A$1</f>
        <v>-21</v>
      </c>
      <c r="T11" s="103">
        <f t="shared" si="0"/>
        <v>-20</v>
      </c>
      <c r="U11" s="103">
        <f t="shared" si="0"/>
        <v>-19</v>
      </c>
      <c r="V11" s="103">
        <f t="shared" si="0"/>
        <v>-18</v>
      </c>
      <c r="W11" s="103">
        <f t="shared" si="0"/>
        <v>-17</v>
      </c>
      <c r="X11" s="103">
        <f t="shared" si="0"/>
        <v>-16</v>
      </c>
      <c r="Y11" s="103">
        <f t="shared" si="0"/>
        <v>-15</v>
      </c>
      <c r="Z11" s="103">
        <f t="shared" si="0"/>
        <v>-14</v>
      </c>
      <c r="AA11" s="103">
        <f t="shared" si="0"/>
        <v>-13</v>
      </c>
      <c r="AB11" s="103">
        <f t="shared" ref="AB11:AL11" si="1">(AB14+52)-$A$1</f>
        <v>-12</v>
      </c>
      <c r="AC11" s="103">
        <f t="shared" si="1"/>
        <v>-11</v>
      </c>
      <c r="AD11" s="103">
        <f t="shared" si="1"/>
        <v>-10</v>
      </c>
      <c r="AE11" s="103">
        <f t="shared" si="1"/>
        <v>-9</v>
      </c>
      <c r="AF11" s="103">
        <f t="shared" si="1"/>
        <v>-8</v>
      </c>
      <c r="AG11" s="103">
        <f t="shared" si="1"/>
        <v>-7</v>
      </c>
      <c r="AH11" s="103">
        <f t="shared" si="1"/>
        <v>-6</v>
      </c>
      <c r="AI11" s="103">
        <f t="shared" si="1"/>
        <v>-5</v>
      </c>
      <c r="AJ11" s="103">
        <f t="shared" si="1"/>
        <v>-4</v>
      </c>
      <c r="AK11" s="103">
        <f t="shared" si="1"/>
        <v>-3</v>
      </c>
      <c r="AL11" s="103">
        <f t="shared" si="1"/>
        <v>-2</v>
      </c>
      <c r="AM11" s="23"/>
      <c r="AN11" s="23"/>
      <c r="AO11" s="23"/>
      <c r="AP11" s="23"/>
      <c r="AQ11" s="23"/>
      <c r="AR11" s="23"/>
      <c r="AS11" s="23"/>
      <c r="AT11" s="23"/>
      <c r="AU11" s="23"/>
      <c r="AV11" s="23"/>
    </row>
    <row r="12" spans="1:48" ht="30" customHeight="1">
      <c r="A12" s="26"/>
      <c r="B12" s="26"/>
      <c r="C12" s="35"/>
      <c r="D12" s="27" t="s">
        <v>435</v>
      </c>
      <c r="E12" s="76">
        <f>IF(Traitement!E5&lt;10000,10000-Traitement!E5,"0")</f>
        <v>10000</v>
      </c>
      <c r="F12" s="184" t="s">
        <v>605</v>
      </c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5"/>
      <c r="R12" s="77">
        <f t="shared" ref="R12:AL12" si="2">SUM(R15:R422)</f>
        <v>0</v>
      </c>
      <c r="S12" s="21">
        <f t="shared" si="2"/>
        <v>0</v>
      </c>
      <c r="T12" s="21">
        <f t="shared" si="2"/>
        <v>0</v>
      </c>
      <c r="U12" s="21">
        <f t="shared" si="2"/>
        <v>0</v>
      </c>
      <c r="V12" s="21">
        <f t="shared" si="2"/>
        <v>0</v>
      </c>
      <c r="W12" s="21">
        <f t="shared" si="2"/>
        <v>0</v>
      </c>
      <c r="X12" s="21">
        <f t="shared" si="2"/>
        <v>0</v>
      </c>
      <c r="Y12" s="21">
        <f t="shared" si="2"/>
        <v>0</v>
      </c>
      <c r="Z12" s="21">
        <f t="shared" si="2"/>
        <v>0</v>
      </c>
      <c r="AA12" s="21">
        <f t="shared" si="2"/>
        <v>0</v>
      </c>
      <c r="AB12" s="21">
        <f t="shared" si="2"/>
        <v>0</v>
      </c>
      <c r="AC12" s="21">
        <f t="shared" si="2"/>
        <v>0</v>
      </c>
      <c r="AD12" s="21">
        <f t="shared" si="2"/>
        <v>0</v>
      </c>
      <c r="AE12" s="21">
        <f t="shared" si="2"/>
        <v>0</v>
      </c>
      <c r="AF12" s="21">
        <f t="shared" si="2"/>
        <v>0</v>
      </c>
      <c r="AG12" s="21">
        <f t="shared" si="2"/>
        <v>0</v>
      </c>
      <c r="AH12" s="21">
        <f t="shared" si="2"/>
        <v>0</v>
      </c>
      <c r="AI12" s="21">
        <f t="shared" si="2"/>
        <v>0</v>
      </c>
      <c r="AJ12" s="21">
        <f t="shared" si="2"/>
        <v>0</v>
      </c>
      <c r="AK12" s="21">
        <f t="shared" si="2"/>
        <v>0</v>
      </c>
      <c r="AL12" s="21">
        <f t="shared" si="2"/>
        <v>0</v>
      </c>
      <c r="AM12" s="14"/>
      <c r="AN12" s="186"/>
      <c r="AO12" s="187"/>
      <c r="AP12" s="187"/>
      <c r="AQ12" s="188"/>
      <c r="AR12" s="183"/>
      <c r="AS12" s="14"/>
      <c r="AT12" s="14"/>
      <c r="AU12" s="14"/>
      <c r="AV12" s="14"/>
    </row>
    <row r="13" spans="1:48" ht="0.6" customHeight="1">
      <c r="A13" s="26"/>
      <c r="B13" s="26"/>
      <c r="C13" s="35"/>
      <c r="D13" s="27"/>
      <c r="E13" s="76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77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14"/>
      <c r="AN13" s="186"/>
      <c r="AO13" s="187"/>
      <c r="AP13" s="187"/>
      <c r="AQ13" s="188"/>
      <c r="AR13" s="183"/>
      <c r="AS13" s="14"/>
      <c r="AT13" s="14"/>
      <c r="AU13" s="14"/>
      <c r="AV13" s="14"/>
    </row>
    <row r="14" spans="1:48" ht="33.950000000000003" customHeight="1">
      <c r="A14" s="20" t="s">
        <v>367</v>
      </c>
      <c r="B14" s="69" t="s">
        <v>368</v>
      </c>
      <c r="C14" s="70" t="s">
        <v>369</v>
      </c>
      <c r="D14" s="71" t="s">
        <v>370</v>
      </c>
      <c r="E14" s="74" t="s">
        <v>371</v>
      </c>
      <c r="F14" s="72" t="s">
        <v>373</v>
      </c>
      <c r="G14" s="72" t="s">
        <v>372</v>
      </c>
      <c r="H14" s="72" t="s">
        <v>374</v>
      </c>
      <c r="I14" s="73" t="s">
        <v>375</v>
      </c>
      <c r="J14" s="68" t="s">
        <v>376</v>
      </c>
      <c r="K14" s="68" t="s">
        <v>125</v>
      </c>
      <c r="L14" s="68" t="s">
        <v>377</v>
      </c>
      <c r="M14" s="68" t="s">
        <v>381</v>
      </c>
      <c r="N14" s="68" t="s">
        <v>494</v>
      </c>
      <c r="O14" s="74" t="s">
        <v>378</v>
      </c>
      <c r="P14" s="74" t="s">
        <v>379</v>
      </c>
      <c r="Q14" s="74" t="s">
        <v>380</v>
      </c>
      <c r="R14" s="78">
        <v>26</v>
      </c>
      <c r="S14" s="22">
        <v>27</v>
      </c>
      <c r="T14" s="22">
        <v>28</v>
      </c>
      <c r="U14" s="22">
        <v>29</v>
      </c>
      <c r="V14" s="22">
        <v>30</v>
      </c>
      <c r="W14" s="22">
        <v>31</v>
      </c>
      <c r="X14" s="22">
        <v>32</v>
      </c>
      <c r="Y14" s="22">
        <v>33</v>
      </c>
      <c r="Z14" s="22">
        <v>34</v>
      </c>
      <c r="AA14" s="22">
        <v>35</v>
      </c>
      <c r="AB14" s="22">
        <v>36</v>
      </c>
      <c r="AC14" s="22">
        <v>37</v>
      </c>
      <c r="AD14" s="22">
        <v>38</v>
      </c>
      <c r="AE14" s="22">
        <v>39</v>
      </c>
      <c r="AF14" s="22">
        <v>40</v>
      </c>
      <c r="AG14" s="22">
        <v>41</v>
      </c>
      <c r="AH14" s="22">
        <v>42</v>
      </c>
      <c r="AI14" s="22">
        <v>43</v>
      </c>
      <c r="AJ14" s="22">
        <v>44</v>
      </c>
      <c r="AK14" s="22">
        <v>45</v>
      </c>
      <c r="AL14" s="22">
        <v>46</v>
      </c>
      <c r="AM14" s="14"/>
      <c r="AN14" s="186"/>
      <c r="AO14" s="187"/>
      <c r="AP14" s="187"/>
      <c r="AQ14" s="188"/>
      <c r="AR14" s="183"/>
      <c r="AS14" s="14"/>
      <c r="AT14" s="14"/>
      <c r="AU14" s="14"/>
      <c r="AV14" s="14"/>
    </row>
    <row r="15" spans="1:48" ht="20.100000000000001" customHeight="1">
      <c r="A15" s="108"/>
      <c r="B15" s="114" t="s">
        <v>608</v>
      </c>
      <c r="C15" s="109"/>
      <c r="D15" s="110"/>
      <c r="E15" s="110"/>
      <c r="F15" s="110"/>
      <c r="G15" s="110"/>
      <c r="H15" s="110"/>
      <c r="I15" s="111"/>
      <c r="J15" s="109" t="s">
        <v>232</v>
      </c>
      <c r="K15" s="109"/>
      <c r="L15" s="109"/>
      <c r="M15" s="109">
        <v>1</v>
      </c>
      <c r="N15" s="109"/>
      <c r="O15" s="17"/>
      <c r="P15" s="17"/>
      <c r="Q15" s="17"/>
      <c r="R15" s="170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4"/>
      <c r="AO15" s="14"/>
      <c r="AP15" s="14"/>
      <c r="AQ15" s="14"/>
      <c r="AR15" s="14"/>
      <c r="AS15" s="14"/>
      <c r="AT15" s="14"/>
      <c r="AU15" s="14"/>
      <c r="AV15" s="14"/>
    </row>
    <row r="16" spans="1:48" ht="0.6" customHeight="1">
      <c r="A16" s="108"/>
      <c r="B16" s="114"/>
      <c r="C16" s="109"/>
      <c r="D16" s="110"/>
      <c r="E16" s="110"/>
      <c r="F16" s="110"/>
      <c r="G16" s="110"/>
      <c r="H16" s="110"/>
      <c r="I16" s="111"/>
      <c r="J16" s="109"/>
      <c r="K16" s="109"/>
      <c r="L16" s="109"/>
      <c r="M16" s="109">
        <v>2</v>
      </c>
      <c r="N16" s="109"/>
      <c r="O16" s="17"/>
      <c r="P16" s="17"/>
      <c r="Q16" s="17"/>
      <c r="R16" s="170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4"/>
      <c r="AO16" s="14"/>
      <c r="AP16" s="14"/>
      <c r="AQ16" s="14"/>
      <c r="AR16" s="14"/>
      <c r="AS16" s="14"/>
      <c r="AT16" s="14"/>
      <c r="AU16" s="14"/>
      <c r="AV16" s="14"/>
    </row>
    <row r="17" spans="1:48" ht="20.100000000000001" customHeight="1">
      <c r="A17" s="140">
        <v>26645</v>
      </c>
      <c r="B17" s="141" t="s">
        <v>609</v>
      </c>
      <c r="C17" s="141" t="s">
        <v>610</v>
      </c>
      <c r="D17" s="142" t="s">
        <v>119</v>
      </c>
      <c r="E17" s="142" t="s">
        <v>862</v>
      </c>
      <c r="F17" s="143">
        <v>6</v>
      </c>
      <c r="G17" s="143">
        <v>30</v>
      </c>
      <c r="H17" s="143" t="s">
        <v>132</v>
      </c>
      <c r="I17" s="144"/>
      <c r="J17" s="145" t="s">
        <v>790</v>
      </c>
      <c r="K17" s="141"/>
      <c r="L17" s="141" t="s">
        <v>121</v>
      </c>
      <c r="M17" s="145">
        <v>3</v>
      </c>
      <c r="N17" s="145"/>
      <c r="O17" s="17">
        <f t="shared" ref="O17" si="3">IF(INT(P17)*10=P17*10,,"ERREUR")</f>
        <v>0</v>
      </c>
      <c r="P17" s="17">
        <f t="shared" ref="P17:P59" si="4">Q17/G17</f>
        <v>0</v>
      </c>
      <c r="Q17" s="157">
        <f>SUM(R17:AL17)</f>
        <v>0</v>
      </c>
      <c r="R17" s="166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4"/>
      <c r="AO17" s="14"/>
      <c r="AP17" s="14"/>
      <c r="AQ17" s="14"/>
      <c r="AR17" s="14"/>
      <c r="AS17" s="14"/>
      <c r="AT17" s="14"/>
      <c r="AU17" s="14"/>
      <c r="AV17" s="14"/>
    </row>
    <row r="18" spans="1:48" ht="20.100000000000001" customHeight="1">
      <c r="A18" s="148">
        <v>26646</v>
      </c>
      <c r="B18" s="149" t="s">
        <v>609</v>
      </c>
      <c r="C18" s="149" t="s">
        <v>611</v>
      </c>
      <c r="D18" s="150" t="s">
        <v>119</v>
      </c>
      <c r="E18" s="150" t="s">
        <v>862</v>
      </c>
      <c r="F18" s="151">
        <v>6</v>
      </c>
      <c r="G18" s="151">
        <v>30</v>
      </c>
      <c r="H18" s="151" t="s">
        <v>132</v>
      </c>
      <c r="I18" s="152"/>
      <c r="J18" s="149" t="s">
        <v>790</v>
      </c>
      <c r="K18" s="149"/>
      <c r="L18" s="149" t="s">
        <v>121</v>
      </c>
      <c r="M18" s="153">
        <v>4</v>
      </c>
      <c r="N18" s="153"/>
      <c r="O18" s="17">
        <f t="shared" ref="O18:O81" si="5">IF(INT(P18)*10=P18*10,,"ERREUR")</f>
        <v>0</v>
      </c>
      <c r="P18" s="17">
        <f t="shared" si="4"/>
        <v>0</v>
      </c>
      <c r="Q18" s="157">
        <f t="shared" ref="Q18:Q81" si="6">SUM(R18:AL18)</f>
        <v>0</v>
      </c>
      <c r="R18" s="168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4"/>
      <c r="AO18" s="14"/>
      <c r="AP18" s="14"/>
      <c r="AQ18" s="14"/>
      <c r="AR18" s="14"/>
      <c r="AS18" s="14"/>
      <c r="AT18" s="14"/>
      <c r="AU18" s="14"/>
      <c r="AV18" s="14"/>
    </row>
    <row r="19" spans="1:48" ht="20.100000000000001" customHeight="1">
      <c r="A19" s="140">
        <v>3284</v>
      </c>
      <c r="B19" s="141" t="s">
        <v>154</v>
      </c>
      <c r="C19" s="141" t="s">
        <v>155</v>
      </c>
      <c r="D19" s="142" t="s">
        <v>119</v>
      </c>
      <c r="E19" s="142" t="s">
        <v>862</v>
      </c>
      <c r="F19" s="143">
        <v>8</v>
      </c>
      <c r="G19" s="143">
        <v>30</v>
      </c>
      <c r="H19" s="143" t="s">
        <v>119</v>
      </c>
      <c r="I19" s="144"/>
      <c r="J19" s="145" t="s">
        <v>790</v>
      </c>
      <c r="K19" s="141"/>
      <c r="L19" s="141" t="s">
        <v>121</v>
      </c>
      <c r="M19" s="145">
        <v>5</v>
      </c>
      <c r="N19" s="145"/>
      <c r="O19" s="17">
        <f t="shared" si="5"/>
        <v>0</v>
      </c>
      <c r="P19" s="17">
        <f t="shared" si="4"/>
        <v>0</v>
      </c>
      <c r="Q19" s="157">
        <f t="shared" si="6"/>
        <v>0</v>
      </c>
      <c r="R19" s="166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4"/>
      <c r="AO19" s="14"/>
      <c r="AP19" s="14"/>
      <c r="AQ19" s="14"/>
      <c r="AR19" s="14"/>
      <c r="AS19" s="14"/>
      <c r="AT19" s="14"/>
      <c r="AU19" s="14"/>
      <c r="AV19" s="14"/>
    </row>
    <row r="20" spans="1:48" ht="20.100000000000001" customHeight="1">
      <c r="A20" s="148">
        <v>14189</v>
      </c>
      <c r="B20" s="149" t="s">
        <v>154</v>
      </c>
      <c r="C20" s="149" t="s">
        <v>156</v>
      </c>
      <c r="D20" s="150" t="s">
        <v>119</v>
      </c>
      <c r="E20" s="150" t="s">
        <v>862</v>
      </c>
      <c r="F20" s="151">
        <v>6</v>
      </c>
      <c r="G20" s="151">
        <v>30</v>
      </c>
      <c r="H20" s="151" t="s">
        <v>119</v>
      </c>
      <c r="I20" s="152">
        <v>0.06</v>
      </c>
      <c r="J20" s="149" t="s">
        <v>790</v>
      </c>
      <c r="K20" s="149"/>
      <c r="L20" s="149" t="s">
        <v>121</v>
      </c>
      <c r="M20" s="153">
        <v>6</v>
      </c>
      <c r="N20" s="153"/>
      <c r="O20" s="17">
        <f t="shared" si="5"/>
        <v>0</v>
      </c>
      <c r="P20" s="17">
        <f t="shared" si="4"/>
        <v>0</v>
      </c>
      <c r="Q20" s="157">
        <f t="shared" si="6"/>
        <v>0</v>
      </c>
      <c r="R20" s="168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4"/>
      <c r="AO20" s="14"/>
      <c r="AP20" s="14"/>
      <c r="AQ20" s="14"/>
      <c r="AR20" s="14"/>
      <c r="AS20" s="14"/>
      <c r="AT20" s="14"/>
      <c r="AU20" s="14"/>
      <c r="AV20" s="14"/>
    </row>
    <row r="21" spans="1:48" ht="20.100000000000001" customHeight="1">
      <c r="A21" s="140">
        <v>3653</v>
      </c>
      <c r="B21" s="141" t="s">
        <v>154</v>
      </c>
      <c r="C21" s="141" t="s">
        <v>157</v>
      </c>
      <c r="D21" s="142" t="s">
        <v>119</v>
      </c>
      <c r="E21" s="142" t="s">
        <v>862</v>
      </c>
      <c r="F21" s="143">
        <v>8</v>
      </c>
      <c r="G21" s="143">
        <v>30</v>
      </c>
      <c r="H21" s="143" t="s">
        <v>119</v>
      </c>
      <c r="I21" s="144"/>
      <c r="J21" s="145" t="s">
        <v>790</v>
      </c>
      <c r="K21" s="141"/>
      <c r="L21" s="141" t="s">
        <v>121</v>
      </c>
      <c r="M21" s="145">
        <v>7</v>
      </c>
      <c r="N21" s="145"/>
      <c r="O21" s="17">
        <f t="shared" si="5"/>
        <v>0</v>
      </c>
      <c r="P21" s="17">
        <f t="shared" si="4"/>
        <v>0</v>
      </c>
      <c r="Q21" s="157">
        <f t="shared" si="6"/>
        <v>0</v>
      </c>
      <c r="R21" s="166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4"/>
      <c r="AO21" s="14"/>
      <c r="AP21" s="14"/>
      <c r="AQ21" s="14"/>
      <c r="AR21" s="14"/>
      <c r="AS21" s="14"/>
      <c r="AT21" s="14"/>
      <c r="AU21" s="14"/>
      <c r="AV21" s="14"/>
    </row>
    <row r="22" spans="1:48" ht="20.100000000000001" customHeight="1">
      <c r="A22" s="148">
        <v>10629</v>
      </c>
      <c r="B22" s="149" t="s">
        <v>187</v>
      </c>
      <c r="C22" s="149" t="s">
        <v>612</v>
      </c>
      <c r="D22" s="150" t="s">
        <v>119</v>
      </c>
      <c r="E22" s="150" t="s">
        <v>862</v>
      </c>
      <c r="F22" s="151">
        <v>12</v>
      </c>
      <c r="G22" s="151">
        <v>30</v>
      </c>
      <c r="H22" s="151" t="s">
        <v>124</v>
      </c>
      <c r="I22" s="152"/>
      <c r="J22" s="149" t="s">
        <v>792</v>
      </c>
      <c r="K22" s="149"/>
      <c r="L22" s="149" t="s">
        <v>121</v>
      </c>
      <c r="M22" s="153">
        <v>9</v>
      </c>
      <c r="N22" s="153"/>
      <c r="O22" s="17">
        <f t="shared" si="5"/>
        <v>0</v>
      </c>
      <c r="P22" s="17">
        <f t="shared" si="4"/>
        <v>0</v>
      </c>
      <c r="Q22" s="157">
        <f t="shared" si="6"/>
        <v>0</v>
      </c>
      <c r="R22" s="168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69"/>
      <c r="AJ22" s="169"/>
      <c r="AK22" s="169"/>
      <c r="AL22" s="169"/>
      <c r="AM22" s="14"/>
      <c r="AO22" s="14"/>
      <c r="AP22" s="14"/>
      <c r="AQ22" s="14"/>
      <c r="AR22" s="14"/>
      <c r="AS22" s="14"/>
      <c r="AT22" s="14"/>
      <c r="AU22" s="14"/>
      <c r="AV22" s="14"/>
    </row>
    <row r="23" spans="1:48" ht="20.100000000000001" customHeight="1">
      <c r="A23" s="140">
        <v>25161</v>
      </c>
      <c r="B23" s="141" t="s">
        <v>188</v>
      </c>
      <c r="C23" s="141" t="s">
        <v>613</v>
      </c>
      <c r="D23" s="142" t="s">
        <v>142</v>
      </c>
      <c r="E23" s="142" t="s">
        <v>862</v>
      </c>
      <c r="F23" s="143">
        <v>14</v>
      </c>
      <c r="G23" s="143">
        <v>30</v>
      </c>
      <c r="H23" s="143" t="s">
        <v>132</v>
      </c>
      <c r="I23" s="144"/>
      <c r="J23" s="145" t="s">
        <v>793</v>
      </c>
      <c r="K23" s="141"/>
      <c r="L23" s="141" t="s">
        <v>121</v>
      </c>
      <c r="M23" s="145">
        <v>10</v>
      </c>
      <c r="N23" s="145"/>
      <c r="O23" s="17">
        <f t="shared" si="5"/>
        <v>0</v>
      </c>
      <c r="P23" s="17">
        <f t="shared" si="4"/>
        <v>0</v>
      </c>
      <c r="Q23" s="157">
        <f t="shared" si="6"/>
        <v>0</v>
      </c>
      <c r="R23" s="166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4"/>
      <c r="AO23" s="14"/>
      <c r="AP23" s="14"/>
      <c r="AQ23" s="14"/>
      <c r="AR23" s="14"/>
      <c r="AS23" s="14"/>
      <c r="AT23" s="14"/>
      <c r="AU23" s="14"/>
      <c r="AV23" s="14"/>
    </row>
    <row r="24" spans="1:48" ht="20.100000000000001" customHeight="1">
      <c r="A24" s="148">
        <v>13571</v>
      </c>
      <c r="B24" s="149" t="s">
        <v>189</v>
      </c>
      <c r="C24" s="149" t="s">
        <v>614</v>
      </c>
      <c r="D24" s="150" t="s">
        <v>142</v>
      </c>
      <c r="E24" s="150" t="s">
        <v>862</v>
      </c>
      <c r="F24" s="151">
        <v>14</v>
      </c>
      <c r="G24" s="151">
        <v>30</v>
      </c>
      <c r="H24" s="151" t="s">
        <v>132</v>
      </c>
      <c r="I24" s="152"/>
      <c r="J24" s="149" t="s">
        <v>793</v>
      </c>
      <c r="K24" s="149"/>
      <c r="L24" s="149" t="s">
        <v>121</v>
      </c>
      <c r="M24" s="153">
        <v>11</v>
      </c>
      <c r="N24" s="153"/>
      <c r="O24" s="17">
        <f t="shared" si="5"/>
        <v>0</v>
      </c>
      <c r="P24" s="17">
        <f t="shared" si="4"/>
        <v>0</v>
      </c>
      <c r="Q24" s="157">
        <f t="shared" si="6"/>
        <v>0</v>
      </c>
      <c r="R24" s="168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4"/>
      <c r="AO24" s="14"/>
      <c r="AP24" s="14"/>
      <c r="AQ24" s="14"/>
      <c r="AR24" s="14"/>
      <c r="AS24" s="14"/>
      <c r="AT24" s="14"/>
      <c r="AU24" s="14"/>
      <c r="AV24" s="14"/>
    </row>
    <row r="25" spans="1:48" ht="20.100000000000001" customHeight="1">
      <c r="A25" s="140">
        <v>15429</v>
      </c>
      <c r="B25" s="141" t="s">
        <v>190</v>
      </c>
      <c r="C25" s="141" t="s">
        <v>615</v>
      </c>
      <c r="D25" s="142" t="s">
        <v>142</v>
      </c>
      <c r="E25" s="142" t="s">
        <v>862</v>
      </c>
      <c r="F25" s="143">
        <v>12</v>
      </c>
      <c r="G25" s="143">
        <v>30</v>
      </c>
      <c r="H25" s="143" t="s">
        <v>132</v>
      </c>
      <c r="I25" s="144"/>
      <c r="J25" s="145" t="s">
        <v>793</v>
      </c>
      <c r="K25" s="141"/>
      <c r="L25" s="141" t="s">
        <v>121</v>
      </c>
      <c r="M25" s="145">
        <v>12</v>
      </c>
      <c r="N25" s="145"/>
      <c r="O25" s="17">
        <f t="shared" si="5"/>
        <v>0</v>
      </c>
      <c r="P25" s="17">
        <f t="shared" si="4"/>
        <v>0</v>
      </c>
      <c r="Q25" s="157">
        <f t="shared" si="6"/>
        <v>0</v>
      </c>
      <c r="R25" s="166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4"/>
      <c r="AO25" s="14"/>
      <c r="AP25" s="14"/>
      <c r="AQ25" s="14"/>
      <c r="AR25" s="14"/>
      <c r="AS25" s="14"/>
      <c r="AT25" s="14"/>
      <c r="AU25" s="14"/>
      <c r="AV25" s="14"/>
    </row>
    <row r="26" spans="1:48" ht="20.100000000000001" customHeight="1">
      <c r="A26" s="148">
        <v>13673</v>
      </c>
      <c r="B26" s="149" t="s">
        <v>191</v>
      </c>
      <c r="C26" s="149" t="s">
        <v>616</v>
      </c>
      <c r="D26" s="150" t="s">
        <v>142</v>
      </c>
      <c r="E26" s="150" t="s">
        <v>862</v>
      </c>
      <c r="F26" s="151">
        <v>10</v>
      </c>
      <c r="G26" s="151">
        <v>30</v>
      </c>
      <c r="H26" s="151" t="s">
        <v>120</v>
      </c>
      <c r="I26" s="152"/>
      <c r="J26" s="149" t="s">
        <v>793</v>
      </c>
      <c r="K26" s="149"/>
      <c r="L26" s="149" t="s">
        <v>121</v>
      </c>
      <c r="M26" s="153">
        <v>13</v>
      </c>
      <c r="N26" s="153"/>
      <c r="O26" s="17">
        <f t="shared" si="5"/>
        <v>0</v>
      </c>
      <c r="P26" s="17">
        <f t="shared" si="4"/>
        <v>0</v>
      </c>
      <c r="Q26" s="157">
        <f t="shared" si="6"/>
        <v>0</v>
      </c>
      <c r="R26" s="168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169"/>
      <c r="AL26" s="169"/>
      <c r="AM26" s="14"/>
      <c r="AO26" s="14"/>
      <c r="AP26" s="14"/>
      <c r="AQ26" s="14"/>
      <c r="AR26" s="14"/>
      <c r="AS26" s="14"/>
      <c r="AT26" s="14"/>
      <c r="AU26" s="14"/>
      <c r="AV26" s="14"/>
    </row>
    <row r="27" spans="1:48" ht="20.100000000000001" customHeight="1">
      <c r="A27" s="140">
        <v>2361</v>
      </c>
      <c r="B27" s="141" t="s">
        <v>192</v>
      </c>
      <c r="C27" s="141" t="s">
        <v>193</v>
      </c>
      <c r="D27" s="142" t="s">
        <v>119</v>
      </c>
      <c r="E27" s="142" t="s">
        <v>862</v>
      </c>
      <c r="F27" s="143">
        <v>6</v>
      </c>
      <c r="G27" s="143">
        <v>30</v>
      </c>
      <c r="H27" s="143" t="s">
        <v>132</v>
      </c>
      <c r="I27" s="144"/>
      <c r="J27" s="145" t="s">
        <v>795</v>
      </c>
      <c r="K27" s="141"/>
      <c r="L27" s="141" t="s">
        <v>121</v>
      </c>
      <c r="M27" s="145">
        <v>14</v>
      </c>
      <c r="N27" s="145"/>
      <c r="O27" s="17">
        <f t="shared" si="5"/>
        <v>0</v>
      </c>
      <c r="P27" s="17">
        <f t="shared" si="4"/>
        <v>0</v>
      </c>
      <c r="Q27" s="157">
        <f t="shared" si="6"/>
        <v>0</v>
      </c>
      <c r="R27" s="166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4"/>
      <c r="AO27" s="14"/>
      <c r="AP27" s="14"/>
      <c r="AQ27" s="14"/>
      <c r="AR27" s="14"/>
      <c r="AS27" s="14"/>
      <c r="AT27" s="14"/>
      <c r="AU27" s="14"/>
      <c r="AV27" s="14"/>
    </row>
    <row r="28" spans="1:48" ht="20.100000000000001" customHeight="1">
      <c r="A28" s="148">
        <v>14598</v>
      </c>
      <c r="B28" s="149" t="s">
        <v>192</v>
      </c>
      <c r="C28" s="149" t="s">
        <v>617</v>
      </c>
      <c r="D28" s="150" t="s">
        <v>119</v>
      </c>
      <c r="E28" s="150" t="s">
        <v>862</v>
      </c>
      <c r="F28" s="151">
        <v>6</v>
      </c>
      <c r="G28" s="151">
        <v>30</v>
      </c>
      <c r="H28" s="151" t="s">
        <v>132</v>
      </c>
      <c r="I28" s="152"/>
      <c r="J28" s="149" t="s">
        <v>795</v>
      </c>
      <c r="K28" s="149"/>
      <c r="L28" s="149" t="s">
        <v>121</v>
      </c>
      <c r="M28" s="153">
        <v>15</v>
      </c>
      <c r="N28" s="153"/>
      <c r="O28" s="17">
        <f t="shared" si="5"/>
        <v>0</v>
      </c>
      <c r="P28" s="17">
        <f t="shared" si="4"/>
        <v>0</v>
      </c>
      <c r="Q28" s="157">
        <f t="shared" si="6"/>
        <v>0</v>
      </c>
      <c r="R28" s="168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69"/>
      <c r="AH28" s="169"/>
      <c r="AI28" s="169"/>
      <c r="AJ28" s="169"/>
      <c r="AK28" s="169"/>
      <c r="AL28" s="169"/>
      <c r="AM28" s="14"/>
      <c r="AO28" s="14"/>
      <c r="AP28" s="14"/>
      <c r="AQ28" s="14"/>
      <c r="AR28" s="14"/>
      <c r="AS28" s="14"/>
      <c r="AT28" s="14"/>
      <c r="AU28" s="14"/>
      <c r="AV28" s="14"/>
    </row>
    <row r="29" spans="1:48" ht="20.100000000000001" customHeight="1">
      <c r="A29" s="140">
        <v>428</v>
      </c>
      <c r="B29" s="141" t="s">
        <v>199</v>
      </c>
      <c r="C29" s="141" t="s">
        <v>200</v>
      </c>
      <c r="D29" s="142" t="s">
        <v>119</v>
      </c>
      <c r="E29" s="142" t="s">
        <v>862</v>
      </c>
      <c r="F29" s="143">
        <v>10</v>
      </c>
      <c r="G29" s="143">
        <v>30</v>
      </c>
      <c r="H29" s="143" t="s">
        <v>119</v>
      </c>
      <c r="I29" s="144"/>
      <c r="J29" s="145" t="s">
        <v>794</v>
      </c>
      <c r="K29" s="141"/>
      <c r="L29" s="141" t="s">
        <v>121</v>
      </c>
      <c r="M29" s="145">
        <v>16</v>
      </c>
      <c r="N29" s="145"/>
      <c r="O29" s="17">
        <f t="shared" si="5"/>
        <v>0</v>
      </c>
      <c r="P29" s="17">
        <f t="shared" si="4"/>
        <v>0</v>
      </c>
      <c r="Q29" s="157">
        <f t="shared" si="6"/>
        <v>0</v>
      </c>
      <c r="R29" s="166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4"/>
      <c r="AO29" s="14"/>
      <c r="AP29" s="14"/>
      <c r="AQ29" s="14"/>
      <c r="AR29" s="14"/>
      <c r="AS29" s="14"/>
      <c r="AT29" s="14"/>
      <c r="AU29" s="14"/>
      <c r="AV29" s="14"/>
    </row>
    <row r="30" spans="1:48" ht="20.100000000000001" customHeight="1">
      <c r="A30" s="148">
        <v>3688</v>
      </c>
      <c r="B30" s="149" t="s">
        <v>218</v>
      </c>
      <c r="C30" s="149" t="s">
        <v>618</v>
      </c>
      <c r="D30" s="150" t="s">
        <v>142</v>
      </c>
      <c r="E30" s="150" t="s">
        <v>862</v>
      </c>
      <c r="F30" s="151">
        <v>8</v>
      </c>
      <c r="G30" s="151">
        <v>30</v>
      </c>
      <c r="H30" s="151" t="s">
        <v>132</v>
      </c>
      <c r="I30" s="152"/>
      <c r="J30" s="149" t="s">
        <v>794</v>
      </c>
      <c r="K30" s="149"/>
      <c r="L30" s="149" t="s">
        <v>121</v>
      </c>
      <c r="M30" s="153">
        <v>17</v>
      </c>
      <c r="N30" s="153"/>
      <c r="O30" s="17">
        <f t="shared" si="5"/>
        <v>0</v>
      </c>
      <c r="P30" s="17">
        <f t="shared" si="4"/>
        <v>0</v>
      </c>
      <c r="Q30" s="157">
        <f t="shared" si="6"/>
        <v>0</v>
      </c>
      <c r="R30" s="168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69"/>
      <c r="AK30" s="169"/>
      <c r="AL30" s="169"/>
      <c r="AM30" s="14"/>
      <c r="AO30" s="14"/>
      <c r="AP30" s="14"/>
      <c r="AQ30" s="14"/>
      <c r="AR30" s="14"/>
      <c r="AS30" s="14"/>
      <c r="AT30" s="14"/>
      <c r="AU30" s="14"/>
      <c r="AV30" s="14"/>
    </row>
    <row r="31" spans="1:48" ht="20.100000000000001" customHeight="1">
      <c r="A31" s="140">
        <v>23774</v>
      </c>
      <c r="B31" s="141" t="s">
        <v>221</v>
      </c>
      <c r="C31" s="141" t="s">
        <v>222</v>
      </c>
      <c r="D31" s="142" t="s">
        <v>119</v>
      </c>
      <c r="E31" s="142" t="s">
        <v>862</v>
      </c>
      <c r="F31" s="143">
        <v>6</v>
      </c>
      <c r="G31" s="143">
        <v>30</v>
      </c>
      <c r="H31" s="143" t="s">
        <v>183</v>
      </c>
      <c r="I31" s="144"/>
      <c r="J31" s="145" t="s">
        <v>790</v>
      </c>
      <c r="K31" s="141"/>
      <c r="L31" s="141" t="s">
        <v>121</v>
      </c>
      <c r="M31" s="145">
        <v>18</v>
      </c>
      <c r="N31" s="145"/>
      <c r="O31" s="17">
        <f t="shared" si="5"/>
        <v>0</v>
      </c>
      <c r="P31" s="17">
        <f t="shared" si="4"/>
        <v>0</v>
      </c>
      <c r="Q31" s="157">
        <f t="shared" si="6"/>
        <v>0</v>
      </c>
      <c r="R31" s="166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4"/>
      <c r="AO31" s="14"/>
      <c r="AP31" s="14"/>
      <c r="AQ31" s="14"/>
      <c r="AR31" s="14"/>
      <c r="AS31" s="14"/>
      <c r="AT31" s="14"/>
      <c r="AU31" s="14"/>
      <c r="AV31" s="14"/>
    </row>
    <row r="32" spans="1:48" ht="20.100000000000001" customHeight="1">
      <c r="A32" s="148">
        <v>25117</v>
      </c>
      <c r="B32" s="149" t="s">
        <v>223</v>
      </c>
      <c r="C32" s="149" t="s">
        <v>224</v>
      </c>
      <c r="D32" s="150" t="s">
        <v>142</v>
      </c>
      <c r="E32" s="150" t="s">
        <v>862</v>
      </c>
      <c r="F32" s="151">
        <v>12</v>
      </c>
      <c r="G32" s="151">
        <v>30</v>
      </c>
      <c r="H32" s="151" t="s">
        <v>120</v>
      </c>
      <c r="I32" s="152"/>
      <c r="J32" s="149" t="s">
        <v>793</v>
      </c>
      <c r="K32" s="149"/>
      <c r="L32" s="149" t="s">
        <v>121</v>
      </c>
      <c r="M32" s="153">
        <v>19</v>
      </c>
      <c r="N32" s="153"/>
      <c r="O32" s="17">
        <f t="shared" si="5"/>
        <v>0</v>
      </c>
      <c r="P32" s="17">
        <f t="shared" si="4"/>
        <v>0</v>
      </c>
      <c r="Q32" s="157">
        <f t="shared" si="6"/>
        <v>0</v>
      </c>
      <c r="R32" s="168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69"/>
      <c r="AK32" s="169"/>
      <c r="AL32" s="169"/>
      <c r="AM32" s="14"/>
      <c r="AO32" s="14"/>
      <c r="AP32" s="14"/>
      <c r="AQ32" s="14"/>
      <c r="AR32" s="14"/>
      <c r="AS32" s="14"/>
      <c r="AT32" s="14"/>
      <c r="AU32" s="14"/>
      <c r="AV32" s="14"/>
    </row>
    <row r="33" spans="1:48" ht="20.100000000000001" customHeight="1">
      <c r="A33" s="140">
        <v>23175</v>
      </c>
      <c r="B33" s="141" t="s">
        <v>225</v>
      </c>
      <c r="C33" s="141" t="s">
        <v>226</v>
      </c>
      <c r="D33" s="142" t="s">
        <v>142</v>
      </c>
      <c r="E33" s="142" t="s">
        <v>862</v>
      </c>
      <c r="F33" s="143">
        <v>12</v>
      </c>
      <c r="G33" s="143">
        <v>30</v>
      </c>
      <c r="H33" s="143" t="s">
        <v>120</v>
      </c>
      <c r="I33" s="144"/>
      <c r="J33" s="145" t="s">
        <v>793</v>
      </c>
      <c r="K33" s="141"/>
      <c r="L33" s="141" t="s">
        <v>121</v>
      </c>
      <c r="M33" s="145">
        <v>20</v>
      </c>
      <c r="N33" s="145"/>
      <c r="O33" s="17">
        <f t="shared" si="5"/>
        <v>0</v>
      </c>
      <c r="P33" s="17">
        <f t="shared" si="4"/>
        <v>0</v>
      </c>
      <c r="Q33" s="157">
        <f t="shared" si="6"/>
        <v>0</v>
      </c>
      <c r="R33" s="166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4"/>
      <c r="AO33" s="14"/>
      <c r="AP33" s="14"/>
      <c r="AQ33" s="14"/>
      <c r="AR33" s="14"/>
      <c r="AS33" s="14"/>
      <c r="AT33" s="14"/>
      <c r="AU33" s="14"/>
      <c r="AV33" s="14"/>
    </row>
    <row r="34" spans="1:48" ht="20.100000000000001" customHeight="1">
      <c r="A34" s="148">
        <v>3693</v>
      </c>
      <c r="B34" s="149" t="s">
        <v>228</v>
      </c>
      <c r="C34" s="149" t="s">
        <v>619</v>
      </c>
      <c r="D34" s="150" t="s">
        <v>142</v>
      </c>
      <c r="E34" s="150" t="s">
        <v>862</v>
      </c>
      <c r="F34" s="151">
        <v>8</v>
      </c>
      <c r="G34" s="151">
        <v>30</v>
      </c>
      <c r="H34" s="151" t="s">
        <v>183</v>
      </c>
      <c r="I34" s="152"/>
      <c r="J34" s="149" t="s">
        <v>793</v>
      </c>
      <c r="K34" s="149"/>
      <c r="L34" s="149" t="s">
        <v>121</v>
      </c>
      <c r="M34" s="153">
        <v>21</v>
      </c>
      <c r="N34" s="153"/>
      <c r="O34" s="17">
        <f t="shared" si="5"/>
        <v>0</v>
      </c>
      <c r="P34" s="17">
        <f t="shared" si="4"/>
        <v>0</v>
      </c>
      <c r="Q34" s="157">
        <f t="shared" si="6"/>
        <v>0</v>
      </c>
      <c r="R34" s="168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4"/>
      <c r="AO34" s="14"/>
      <c r="AP34" s="14"/>
      <c r="AQ34" s="14"/>
      <c r="AR34" s="14"/>
      <c r="AS34" s="14"/>
      <c r="AT34" s="14"/>
      <c r="AU34" s="14"/>
      <c r="AV34" s="14"/>
    </row>
    <row r="35" spans="1:48" ht="20.100000000000001" customHeight="1">
      <c r="A35" s="140">
        <v>27493</v>
      </c>
      <c r="B35" s="141" t="s">
        <v>769</v>
      </c>
      <c r="C35" s="141" t="s">
        <v>143</v>
      </c>
      <c r="D35" s="142" t="s">
        <v>119</v>
      </c>
      <c r="E35" s="142" t="s">
        <v>862</v>
      </c>
      <c r="F35" s="159" t="s">
        <v>879</v>
      </c>
      <c r="G35" s="143">
        <v>30</v>
      </c>
      <c r="H35" s="143" t="s">
        <v>120</v>
      </c>
      <c r="I35" s="144"/>
      <c r="J35" s="145" t="s">
        <v>122</v>
      </c>
      <c r="K35" s="141" t="s">
        <v>125</v>
      </c>
      <c r="L35" s="141" t="s">
        <v>121</v>
      </c>
      <c r="M35" s="145">
        <v>22</v>
      </c>
      <c r="N35" s="145"/>
      <c r="O35" s="17">
        <f t="shared" si="5"/>
        <v>0</v>
      </c>
      <c r="P35" s="17">
        <f t="shared" si="4"/>
        <v>0</v>
      </c>
      <c r="Q35" s="157">
        <f t="shared" si="6"/>
        <v>0</v>
      </c>
      <c r="R35" s="166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4"/>
      <c r="AO35" s="14"/>
      <c r="AP35" s="14"/>
      <c r="AQ35" s="14"/>
      <c r="AR35" s="14"/>
      <c r="AS35" s="14"/>
      <c r="AT35" s="14"/>
      <c r="AU35" s="14"/>
      <c r="AV35" s="14"/>
    </row>
    <row r="36" spans="1:48" ht="20.100000000000001" customHeight="1">
      <c r="A36" s="148">
        <v>2372</v>
      </c>
      <c r="B36" s="149" t="s">
        <v>620</v>
      </c>
      <c r="C36" s="149" t="s">
        <v>165</v>
      </c>
      <c r="D36" s="150" t="s">
        <v>119</v>
      </c>
      <c r="E36" s="150" t="s">
        <v>862</v>
      </c>
      <c r="F36" s="151">
        <v>5</v>
      </c>
      <c r="G36" s="151">
        <v>30</v>
      </c>
      <c r="H36" s="151" t="s">
        <v>119</v>
      </c>
      <c r="I36" s="152"/>
      <c r="J36" s="149" t="s">
        <v>790</v>
      </c>
      <c r="K36" s="149"/>
      <c r="L36" s="149" t="s">
        <v>121</v>
      </c>
      <c r="M36" s="153">
        <v>23</v>
      </c>
      <c r="N36" s="153"/>
      <c r="O36" s="17">
        <f t="shared" si="5"/>
        <v>0</v>
      </c>
      <c r="P36" s="17">
        <f t="shared" si="4"/>
        <v>0</v>
      </c>
      <c r="Q36" s="157">
        <f t="shared" si="6"/>
        <v>0</v>
      </c>
      <c r="R36" s="168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69"/>
      <c r="AJ36" s="169"/>
      <c r="AK36" s="169"/>
      <c r="AL36" s="169"/>
      <c r="AM36" s="14"/>
      <c r="AO36" s="14"/>
      <c r="AP36" s="14"/>
      <c r="AQ36" s="14"/>
      <c r="AR36" s="14"/>
      <c r="AS36" s="14"/>
      <c r="AT36" s="14"/>
      <c r="AU36" s="14"/>
      <c r="AV36" s="14"/>
    </row>
    <row r="37" spans="1:48" ht="20.100000000000001" customHeight="1">
      <c r="A37" s="140">
        <v>15420</v>
      </c>
      <c r="B37" s="141" t="s">
        <v>239</v>
      </c>
      <c r="C37" s="141" t="s">
        <v>130</v>
      </c>
      <c r="D37" s="142" t="s">
        <v>142</v>
      </c>
      <c r="E37" s="142" t="s">
        <v>862</v>
      </c>
      <c r="F37" s="143">
        <v>12</v>
      </c>
      <c r="G37" s="143">
        <v>30</v>
      </c>
      <c r="H37" s="143" t="s">
        <v>124</v>
      </c>
      <c r="I37" s="144"/>
      <c r="J37" s="145" t="s">
        <v>793</v>
      </c>
      <c r="K37" s="141"/>
      <c r="L37" s="141" t="s">
        <v>121</v>
      </c>
      <c r="M37" s="145">
        <v>24</v>
      </c>
      <c r="N37" s="145"/>
      <c r="O37" s="17">
        <f t="shared" si="5"/>
        <v>0</v>
      </c>
      <c r="P37" s="17">
        <f t="shared" si="4"/>
        <v>0</v>
      </c>
      <c r="Q37" s="157">
        <f t="shared" si="6"/>
        <v>0</v>
      </c>
      <c r="R37" s="166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4"/>
      <c r="AO37" s="14"/>
      <c r="AP37" s="14"/>
      <c r="AQ37" s="14"/>
      <c r="AR37" s="14"/>
      <c r="AS37" s="14"/>
      <c r="AT37" s="14"/>
      <c r="AU37" s="14"/>
      <c r="AV37" s="14"/>
    </row>
    <row r="38" spans="1:48" ht="20.100000000000001" customHeight="1">
      <c r="A38" s="148">
        <v>25191</v>
      </c>
      <c r="B38" s="149" t="s">
        <v>241</v>
      </c>
      <c r="C38" s="149" t="s">
        <v>243</v>
      </c>
      <c r="D38" s="150" t="s">
        <v>119</v>
      </c>
      <c r="E38" s="150" t="s">
        <v>862</v>
      </c>
      <c r="F38" s="151">
        <v>10</v>
      </c>
      <c r="G38" s="151">
        <v>30</v>
      </c>
      <c r="H38" s="151" t="s">
        <v>132</v>
      </c>
      <c r="I38" s="152"/>
      <c r="J38" s="149" t="s">
        <v>792</v>
      </c>
      <c r="K38" s="149"/>
      <c r="L38" s="149" t="s">
        <v>121</v>
      </c>
      <c r="M38" s="153">
        <v>25</v>
      </c>
      <c r="N38" s="153"/>
      <c r="O38" s="17">
        <f t="shared" si="5"/>
        <v>0</v>
      </c>
      <c r="P38" s="17">
        <f t="shared" si="4"/>
        <v>0</v>
      </c>
      <c r="Q38" s="157">
        <f t="shared" si="6"/>
        <v>0</v>
      </c>
      <c r="R38" s="168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69"/>
      <c r="AK38" s="169"/>
      <c r="AL38" s="169"/>
      <c r="AM38" s="14"/>
      <c r="AO38" s="14"/>
      <c r="AP38" s="14"/>
      <c r="AQ38" s="14"/>
      <c r="AR38" s="14"/>
      <c r="AS38" s="14"/>
      <c r="AT38" s="14"/>
      <c r="AU38" s="14"/>
      <c r="AV38" s="14"/>
    </row>
    <row r="39" spans="1:48" ht="20.100000000000001" customHeight="1">
      <c r="A39" s="140">
        <v>15071</v>
      </c>
      <c r="B39" s="141" t="s">
        <v>241</v>
      </c>
      <c r="C39" s="141" t="s">
        <v>242</v>
      </c>
      <c r="D39" s="142" t="s">
        <v>119</v>
      </c>
      <c r="E39" s="142" t="s">
        <v>862</v>
      </c>
      <c r="F39" s="143">
        <v>10</v>
      </c>
      <c r="G39" s="143">
        <v>30</v>
      </c>
      <c r="H39" s="143" t="s">
        <v>132</v>
      </c>
      <c r="I39" s="144"/>
      <c r="J39" s="145" t="s">
        <v>792</v>
      </c>
      <c r="K39" s="141"/>
      <c r="L39" s="141" t="s">
        <v>121</v>
      </c>
      <c r="M39" s="145">
        <v>26</v>
      </c>
      <c r="N39" s="145"/>
      <c r="O39" s="17">
        <f t="shared" si="5"/>
        <v>0</v>
      </c>
      <c r="P39" s="17">
        <f t="shared" si="4"/>
        <v>0</v>
      </c>
      <c r="Q39" s="157">
        <f t="shared" si="6"/>
        <v>0</v>
      </c>
      <c r="R39" s="166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4"/>
      <c r="AO39" s="14"/>
      <c r="AP39" s="14"/>
      <c r="AQ39" s="14"/>
      <c r="AR39" s="14"/>
      <c r="AS39" s="14"/>
      <c r="AT39" s="14"/>
      <c r="AU39" s="14"/>
      <c r="AV39" s="14"/>
    </row>
    <row r="40" spans="1:48" ht="20.100000000000001" customHeight="1">
      <c r="A40" s="148">
        <v>15073</v>
      </c>
      <c r="B40" s="149" t="s">
        <v>241</v>
      </c>
      <c r="C40" s="149" t="s">
        <v>621</v>
      </c>
      <c r="D40" s="150" t="s">
        <v>119</v>
      </c>
      <c r="E40" s="150" t="s">
        <v>862</v>
      </c>
      <c r="F40" s="151">
        <v>10</v>
      </c>
      <c r="G40" s="151">
        <v>30</v>
      </c>
      <c r="H40" s="151" t="s">
        <v>132</v>
      </c>
      <c r="I40" s="152"/>
      <c r="J40" s="149" t="s">
        <v>792</v>
      </c>
      <c r="K40" s="149"/>
      <c r="L40" s="149" t="s">
        <v>121</v>
      </c>
      <c r="M40" s="153">
        <v>27</v>
      </c>
      <c r="N40" s="153"/>
      <c r="O40" s="17">
        <f t="shared" si="5"/>
        <v>0</v>
      </c>
      <c r="P40" s="17">
        <f t="shared" si="4"/>
        <v>0</v>
      </c>
      <c r="Q40" s="157">
        <f t="shared" si="6"/>
        <v>0</v>
      </c>
      <c r="R40" s="168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69"/>
      <c r="AJ40" s="169"/>
      <c r="AK40" s="169"/>
      <c r="AL40" s="169"/>
      <c r="AM40" s="14"/>
      <c r="AO40" s="14"/>
      <c r="AP40" s="14"/>
      <c r="AQ40" s="14"/>
      <c r="AR40" s="14"/>
      <c r="AS40" s="14"/>
      <c r="AT40" s="14"/>
      <c r="AU40" s="14"/>
      <c r="AV40" s="14"/>
    </row>
    <row r="41" spans="1:48" ht="20.100000000000001" customHeight="1">
      <c r="A41" s="140">
        <v>26787</v>
      </c>
      <c r="B41" s="141" t="s">
        <v>294</v>
      </c>
      <c r="C41" s="141" t="s">
        <v>457</v>
      </c>
      <c r="D41" s="142" t="s">
        <v>119</v>
      </c>
      <c r="E41" s="142" t="s">
        <v>862</v>
      </c>
      <c r="F41" s="143">
        <v>8</v>
      </c>
      <c r="G41" s="143">
        <v>30</v>
      </c>
      <c r="H41" s="143" t="s">
        <v>132</v>
      </c>
      <c r="I41" s="144"/>
      <c r="J41" s="145" t="s">
        <v>795</v>
      </c>
      <c r="K41" s="141"/>
      <c r="L41" s="141" t="s">
        <v>121</v>
      </c>
      <c r="M41" s="145">
        <v>28</v>
      </c>
      <c r="N41" s="145"/>
      <c r="O41" s="17">
        <f t="shared" si="5"/>
        <v>0</v>
      </c>
      <c r="P41" s="17">
        <f t="shared" si="4"/>
        <v>0</v>
      </c>
      <c r="Q41" s="157">
        <f t="shared" si="6"/>
        <v>0</v>
      </c>
      <c r="R41" s="166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4"/>
      <c r="AO41" s="14"/>
      <c r="AP41" s="14"/>
      <c r="AQ41" s="14"/>
      <c r="AR41" s="14"/>
      <c r="AS41" s="14"/>
      <c r="AT41" s="14"/>
      <c r="AU41" s="14"/>
      <c r="AV41" s="14"/>
    </row>
    <row r="42" spans="1:48" ht="20.100000000000001" customHeight="1">
      <c r="A42" s="148">
        <v>2373</v>
      </c>
      <c r="B42" s="149" t="s">
        <v>294</v>
      </c>
      <c r="C42" s="149" t="s">
        <v>295</v>
      </c>
      <c r="D42" s="150" t="s">
        <v>119</v>
      </c>
      <c r="E42" s="150" t="s">
        <v>862</v>
      </c>
      <c r="F42" s="151">
        <v>8</v>
      </c>
      <c r="G42" s="151">
        <v>30</v>
      </c>
      <c r="H42" s="151" t="s">
        <v>132</v>
      </c>
      <c r="I42" s="152"/>
      <c r="J42" s="149" t="s">
        <v>795</v>
      </c>
      <c r="K42" s="149"/>
      <c r="L42" s="149" t="s">
        <v>121</v>
      </c>
      <c r="M42" s="153">
        <v>29</v>
      </c>
      <c r="N42" s="153"/>
      <c r="O42" s="17">
        <f t="shared" si="5"/>
        <v>0</v>
      </c>
      <c r="P42" s="17">
        <f t="shared" si="4"/>
        <v>0</v>
      </c>
      <c r="Q42" s="157">
        <f t="shared" si="6"/>
        <v>0</v>
      </c>
      <c r="R42" s="168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  <c r="AH42" s="169"/>
      <c r="AI42" s="169"/>
      <c r="AJ42" s="169"/>
      <c r="AK42" s="169"/>
      <c r="AL42" s="169"/>
      <c r="AM42" s="14"/>
      <c r="AO42" s="14"/>
      <c r="AP42" s="14"/>
      <c r="AQ42" s="14"/>
      <c r="AR42" s="14"/>
      <c r="AS42" s="14"/>
      <c r="AT42" s="14"/>
      <c r="AU42" s="14"/>
      <c r="AV42" s="14"/>
    </row>
    <row r="43" spans="1:48" ht="20.100000000000001" customHeight="1">
      <c r="A43" s="140">
        <v>26785</v>
      </c>
      <c r="B43" s="141" t="s">
        <v>294</v>
      </c>
      <c r="C43" s="141" t="s">
        <v>458</v>
      </c>
      <c r="D43" s="142" t="s">
        <v>119</v>
      </c>
      <c r="E43" s="142" t="s">
        <v>862</v>
      </c>
      <c r="F43" s="143">
        <v>8</v>
      </c>
      <c r="G43" s="143">
        <v>30</v>
      </c>
      <c r="H43" s="143" t="s">
        <v>132</v>
      </c>
      <c r="I43" s="144"/>
      <c r="J43" s="145" t="s">
        <v>795</v>
      </c>
      <c r="K43" s="141"/>
      <c r="L43" s="141" t="s">
        <v>121</v>
      </c>
      <c r="M43" s="145">
        <v>30</v>
      </c>
      <c r="N43" s="145"/>
      <c r="O43" s="17">
        <f t="shared" si="5"/>
        <v>0</v>
      </c>
      <c r="P43" s="17">
        <f t="shared" si="4"/>
        <v>0</v>
      </c>
      <c r="Q43" s="157">
        <f t="shared" si="6"/>
        <v>0</v>
      </c>
      <c r="R43" s="166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4"/>
      <c r="AO43" s="14"/>
      <c r="AP43" s="14"/>
      <c r="AQ43" s="14"/>
      <c r="AR43" s="14"/>
      <c r="AS43" s="14"/>
      <c r="AT43" s="14"/>
      <c r="AU43" s="14"/>
      <c r="AV43" s="14"/>
    </row>
    <row r="44" spans="1:48" ht="20.100000000000001" customHeight="1">
      <c r="A44" s="148">
        <v>25197</v>
      </c>
      <c r="B44" s="149" t="s">
        <v>245</v>
      </c>
      <c r="C44" s="149" t="s">
        <v>622</v>
      </c>
      <c r="D44" s="150" t="s">
        <v>119</v>
      </c>
      <c r="E44" s="150" t="s">
        <v>862</v>
      </c>
      <c r="F44" s="151">
        <v>14</v>
      </c>
      <c r="G44" s="151">
        <v>30</v>
      </c>
      <c r="H44" s="151" t="s">
        <v>131</v>
      </c>
      <c r="I44" s="152">
        <v>7.0000000000000007E-2</v>
      </c>
      <c r="J44" s="149" t="s">
        <v>795</v>
      </c>
      <c r="K44" s="149"/>
      <c r="L44" s="149" t="s">
        <v>121</v>
      </c>
      <c r="M44" s="153">
        <v>31</v>
      </c>
      <c r="N44" s="153"/>
      <c r="O44" s="17">
        <f t="shared" si="5"/>
        <v>0</v>
      </c>
      <c r="P44" s="17">
        <f t="shared" si="4"/>
        <v>0</v>
      </c>
      <c r="Q44" s="157">
        <f t="shared" si="6"/>
        <v>0</v>
      </c>
      <c r="R44" s="178"/>
      <c r="S44" s="17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69"/>
      <c r="AL44" s="169"/>
      <c r="AM44" s="14"/>
      <c r="AO44" s="14"/>
      <c r="AP44" s="14"/>
      <c r="AQ44" s="14"/>
      <c r="AR44" s="14"/>
      <c r="AS44" s="14"/>
      <c r="AT44" s="14"/>
      <c r="AU44" s="14"/>
      <c r="AV44" s="14"/>
    </row>
    <row r="45" spans="1:48" ht="20.100000000000001" customHeight="1">
      <c r="A45" s="140">
        <v>2183</v>
      </c>
      <c r="B45" s="141" t="s">
        <v>251</v>
      </c>
      <c r="C45" s="141" t="s">
        <v>623</v>
      </c>
      <c r="D45" s="142" t="s">
        <v>119</v>
      </c>
      <c r="E45" s="142" t="s">
        <v>862</v>
      </c>
      <c r="F45" s="143">
        <v>6</v>
      </c>
      <c r="G45" s="143">
        <v>30</v>
      </c>
      <c r="H45" s="143" t="s">
        <v>119</v>
      </c>
      <c r="I45" s="144"/>
      <c r="J45" s="145" t="s">
        <v>790</v>
      </c>
      <c r="K45" s="141"/>
      <c r="L45" s="141" t="s">
        <v>121</v>
      </c>
      <c r="M45" s="145">
        <v>32</v>
      </c>
      <c r="N45" s="145"/>
      <c r="O45" s="17">
        <f t="shared" si="5"/>
        <v>0</v>
      </c>
      <c r="P45" s="17">
        <f t="shared" si="4"/>
        <v>0</v>
      </c>
      <c r="Q45" s="157">
        <f t="shared" si="6"/>
        <v>0</v>
      </c>
      <c r="R45" s="166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4"/>
      <c r="AO45" s="14"/>
      <c r="AP45" s="14"/>
      <c r="AQ45" s="14"/>
      <c r="AR45" s="14"/>
      <c r="AS45" s="14"/>
      <c r="AT45" s="14"/>
      <c r="AU45" s="14"/>
      <c r="AV45" s="14"/>
    </row>
    <row r="46" spans="1:48" ht="20.100000000000001" customHeight="1">
      <c r="A46" s="148">
        <v>26802</v>
      </c>
      <c r="B46" s="149" t="s">
        <v>253</v>
      </c>
      <c r="C46" s="149" t="s">
        <v>244</v>
      </c>
      <c r="D46" s="150" t="s">
        <v>119</v>
      </c>
      <c r="E46" s="150" t="s">
        <v>862</v>
      </c>
      <c r="F46" s="151">
        <v>8</v>
      </c>
      <c r="G46" s="151">
        <v>30</v>
      </c>
      <c r="H46" s="151" t="s">
        <v>124</v>
      </c>
      <c r="I46" s="152"/>
      <c r="J46" s="149" t="s">
        <v>792</v>
      </c>
      <c r="K46" s="149"/>
      <c r="L46" s="149" t="s">
        <v>121</v>
      </c>
      <c r="M46" s="153">
        <v>33</v>
      </c>
      <c r="N46" s="153"/>
      <c r="O46" s="17">
        <f t="shared" si="5"/>
        <v>0</v>
      </c>
      <c r="P46" s="17">
        <f t="shared" si="4"/>
        <v>0</v>
      </c>
      <c r="Q46" s="157">
        <f t="shared" si="6"/>
        <v>0</v>
      </c>
      <c r="R46" s="168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69"/>
      <c r="AL46" s="169"/>
      <c r="AM46" s="14"/>
      <c r="AO46" s="14"/>
      <c r="AP46" s="14"/>
      <c r="AQ46" s="14"/>
      <c r="AR46" s="14"/>
      <c r="AS46" s="14"/>
      <c r="AT46" s="14"/>
      <c r="AU46" s="14"/>
      <c r="AV46" s="14"/>
    </row>
    <row r="47" spans="1:48" ht="20.100000000000001" customHeight="1">
      <c r="A47" s="140">
        <v>2380</v>
      </c>
      <c r="B47" s="141" t="s">
        <v>253</v>
      </c>
      <c r="C47" s="141" t="s">
        <v>624</v>
      </c>
      <c r="D47" s="142" t="s">
        <v>119</v>
      </c>
      <c r="E47" s="142" t="s">
        <v>862</v>
      </c>
      <c r="F47" s="143">
        <v>8</v>
      </c>
      <c r="G47" s="143">
        <v>30</v>
      </c>
      <c r="H47" s="143" t="s">
        <v>124</v>
      </c>
      <c r="I47" s="144"/>
      <c r="J47" s="145" t="s">
        <v>792</v>
      </c>
      <c r="K47" s="141"/>
      <c r="L47" s="141" t="s">
        <v>121</v>
      </c>
      <c r="M47" s="145">
        <v>34</v>
      </c>
      <c r="N47" s="145"/>
      <c r="O47" s="17">
        <f t="shared" si="5"/>
        <v>0</v>
      </c>
      <c r="P47" s="17">
        <f t="shared" si="4"/>
        <v>0</v>
      </c>
      <c r="Q47" s="157">
        <f t="shared" si="6"/>
        <v>0</v>
      </c>
      <c r="R47" s="166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4"/>
      <c r="AO47" s="14"/>
      <c r="AP47" s="14"/>
      <c r="AQ47" s="14"/>
      <c r="AR47" s="14"/>
      <c r="AS47" s="14"/>
      <c r="AT47" s="14"/>
      <c r="AU47" s="14"/>
      <c r="AV47" s="14"/>
    </row>
    <row r="48" spans="1:48" ht="20.100000000000001" customHeight="1">
      <c r="A48" s="148">
        <v>27494</v>
      </c>
      <c r="B48" s="149" t="s">
        <v>302</v>
      </c>
      <c r="C48" s="149" t="s">
        <v>770</v>
      </c>
      <c r="D48" s="150" t="s">
        <v>119</v>
      </c>
      <c r="E48" s="150" t="s">
        <v>862</v>
      </c>
      <c r="F48" s="151">
        <v>6</v>
      </c>
      <c r="G48" s="151">
        <v>30</v>
      </c>
      <c r="H48" s="151" t="s">
        <v>132</v>
      </c>
      <c r="I48" s="152"/>
      <c r="J48" s="149" t="s">
        <v>122</v>
      </c>
      <c r="K48" s="149" t="s">
        <v>125</v>
      </c>
      <c r="L48" s="149" t="s">
        <v>121</v>
      </c>
      <c r="M48" s="153">
        <v>35</v>
      </c>
      <c r="N48" s="153"/>
      <c r="O48" s="17">
        <f t="shared" si="5"/>
        <v>0</v>
      </c>
      <c r="P48" s="17">
        <f t="shared" si="4"/>
        <v>0</v>
      </c>
      <c r="Q48" s="157">
        <f t="shared" si="6"/>
        <v>0</v>
      </c>
      <c r="R48" s="168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4"/>
      <c r="AO48" s="14"/>
      <c r="AP48" s="14"/>
      <c r="AQ48" s="14"/>
      <c r="AR48" s="14"/>
      <c r="AS48" s="14"/>
      <c r="AT48" s="14"/>
      <c r="AU48" s="14"/>
      <c r="AV48" s="14"/>
    </row>
    <row r="49" spans="1:48" ht="20.100000000000001" customHeight="1">
      <c r="A49" s="140">
        <v>12176</v>
      </c>
      <c r="B49" s="141" t="s">
        <v>261</v>
      </c>
      <c r="C49" s="141" t="s">
        <v>625</v>
      </c>
      <c r="D49" s="142" t="s">
        <v>142</v>
      </c>
      <c r="E49" s="142" t="s">
        <v>862</v>
      </c>
      <c r="F49" s="143">
        <v>6</v>
      </c>
      <c r="G49" s="143">
        <v>30</v>
      </c>
      <c r="H49" s="143" t="s">
        <v>124</v>
      </c>
      <c r="I49" s="144"/>
      <c r="J49" s="145" t="s">
        <v>793</v>
      </c>
      <c r="K49" s="141"/>
      <c r="L49" s="141" t="s">
        <v>121</v>
      </c>
      <c r="M49" s="145">
        <v>36</v>
      </c>
      <c r="N49" s="145"/>
      <c r="O49" s="17">
        <f t="shared" si="5"/>
        <v>0</v>
      </c>
      <c r="P49" s="17">
        <f t="shared" si="4"/>
        <v>0</v>
      </c>
      <c r="Q49" s="157">
        <f t="shared" si="6"/>
        <v>0</v>
      </c>
      <c r="R49" s="166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4"/>
      <c r="AO49" s="14"/>
      <c r="AP49" s="14"/>
      <c r="AQ49" s="14"/>
      <c r="AR49" s="14"/>
      <c r="AS49" s="14"/>
      <c r="AT49" s="14"/>
      <c r="AU49" s="14"/>
      <c r="AV49" s="14"/>
    </row>
    <row r="50" spans="1:48" ht="20.100000000000001" customHeight="1">
      <c r="A50" s="148">
        <v>10216</v>
      </c>
      <c r="B50" s="149" t="s">
        <v>261</v>
      </c>
      <c r="C50" s="149" t="s">
        <v>626</v>
      </c>
      <c r="D50" s="150" t="s">
        <v>142</v>
      </c>
      <c r="E50" s="150" t="s">
        <v>862</v>
      </c>
      <c r="F50" s="151">
        <v>6</v>
      </c>
      <c r="G50" s="151">
        <v>30</v>
      </c>
      <c r="H50" s="151" t="s">
        <v>132</v>
      </c>
      <c r="I50" s="152"/>
      <c r="J50" s="149" t="s">
        <v>793</v>
      </c>
      <c r="K50" s="149"/>
      <c r="L50" s="149" t="s">
        <v>121</v>
      </c>
      <c r="M50" s="153">
        <v>37</v>
      </c>
      <c r="N50" s="153"/>
      <c r="O50" s="17">
        <f t="shared" si="5"/>
        <v>0</v>
      </c>
      <c r="P50" s="17">
        <f t="shared" si="4"/>
        <v>0</v>
      </c>
      <c r="Q50" s="157">
        <f t="shared" si="6"/>
        <v>0</v>
      </c>
      <c r="R50" s="168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69"/>
      <c r="AL50" s="169"/>
      <c r="AM50" s="14"/>
      <c r="AO50" s="14"/>
      <c r="AP50" s="14"/>
      <c r="AQ50" s="14"/>
      <c r="AR50" s="14"/>
      <c r="AS50" s="14"/>
      <c r="AT50" s="14"/>
      <c r="AU50" s="14"/>
      <c r="AV50" s="14"/>
    </row>
    <row r="51" spans="1:48" ht="20.100000000000001" customHeight="1">
      <c r="A51" s="140">
        <v>1057</v>
      </c>
      <c r="B51" s="141" t="s">
        <v>264</v>
      </c>
      <c r="C51" s="141" t="s">
        <v>165</v>
      </c>
      <c r="D51" s="142" t="s">
        <v>119</v>
      </c>
      <c r="E51" s="142" t="s">
        <v>862</v>
      </c>
      <c r="F51" s="143">
        <v>5</v>
      </c>
      <c r="G51" s="143">
        <v>30</v>
      </c>
      <c r="H51" s="143" t="s">
        <v>119</v>
      </c>
      <c r="I51" s="144"/>
      <c r="J51" s="145" t="s">
        <v>790</v>
      </c>
      <c r="K51" s="141"/>
      <c r="L51" s="141" t="s">
        <v>121</v>
      </c>
      <c r="M51" s="145">
        <v>38</v>
      </c>
      <c r="N51" s="145"/>
      <c r="O51" s="17">
        <f t="shared" si="5"/>
        <v>0</v>
      </c>
      <c r="P51" s="17">
        <f t="shared" si="4"/>
        <v>0</v>
      </c>
      <c r="Q51" s="157">
        <f t="shared" si="6"/>
        <v>0</v>
      </c>
      <c r="R51" s="166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4"/>
      <c r="AO51" s="14"/>
      <c r="AP51" s="14"/>
      <c r="AQ51" s="14"/>
      <c r="AR51" s="14"/>
      <c r="AS51" s="14"/>
      <c r="AT51" s="14"/>
      <c r="AU51" s="14"/>
      <c r="AV51" s="14"/>
    </row>
    <row r="52" spans="1:48" ht="20.100000000000001" customHeight="1">
      <c r="A52" s="148">
        <v>2881</v>
      </c>
      <c r="B52" s="149" t="s">
        <v>296</v>
      </c>
      <c r="C52" s="149" t="s">
        <v>297</v>
      </c>
      <c r="D52" s="150" t="s">
        <v>119</v>
      </c>
      <c r="E52" s="150" t="s">
        <v>862</v>
      </c>
      <c r="F52" s="151">
        <v>10</v>
      </c>
      <c r="G52" s="151">
        <v>30</v>
      </c>
      <c r="H52" s="151" t="s">
        <v>124</v>
      </c>
      <c r="I52" s="152"/>
      <c r="J52" s="149" t="s">
        <v>795</v>
      </c>
      <c r="K52" s="149"/>
      <c r="L52" s="149" t="s">
        <v>121</v>
      </c>
      <c r="M52" s="153">
        <v>39</v>
      </c>
      <c r="N52" s="153"/>
      <c r="O52" s="17">
        <f t="shared" si="5"/>
        <v>0</v>
      </c>
      <c r="P52" s="17">
        <f t="shared" si="4"/>
        <v>0</v>
      </c>
      <c r="Q52" s="157">
        <f t="shared" si="6"/>
        <v>0</v>
      </c>
      <c r="R52" s="168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4"/>
      <c r="AO52" s="14"/>
      <c r="AP52" s="14"/>
      <c r="AQ52" s="14"/>
      <c r="AR52" s="14"/>
      <c r="AS52" s="14"/>
      <c r="AT52" s="14"/>
      <c r="AU52" s="14"/>
      <c r="AV52" s="14"/>
    </row>
    <row r="53" spans="1:48" ht="20.100000000000001" customHeight="1">
      <c r="A53" s="140">
        <v>25976</v>
      </c>
      <c r="B53" s="141" t="s">
        <v>133</v>
      </c>
      <c r="C53" s="141" t="s">
        <v>135</v>
      </c>
      <c r="D53" s="142" t="s">
        <v>119</v>
      </c>
      <c r="E53" s="142" t="s">
        <v>862</v>
      </c>
      <c r="F53" s="143">
        <v>6</v>
      </c>
      <c r="G53" s="143">
        <v>30</v>
      </c>
      <c r="H53" s="143" t="s">
        <v>132</v>
      </c>
      <c r="I53" s="144"/>
      <c r="J53" s="145" t="s">
        <v>792</v>
      </c>
      <c r="K53" s="141"/>
      <c r="L53" s="141" t="s">
        <v>121</v>
      </c>
      <c r="M53" s="145">
        <v>40</v>
      </c>
      <c r="N53" s="145"/>
      <c r="O53" s="17">
        <f t="shared" si="5"/>
        <v>0</v>
      </c>
      <c r="P53" s="17">
        <f t="shared" si="4"/>
        <v>0</v>
      </c>
      <c r="Q53" s="157">
        <f t="shared" si="6"/>
        <v>0</v>
      </c>
      <c r="R53" s="166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4"/>
      <c r="AO53" s="14"/>
      <c r="AP53" s="14"/>
      <c r="AQ53" s="14"/>
      <c r="AR53" s="14"/>
      <c r="AS53" s="14"/>
      <c r="AT53" s="14"/>
      <c r="AU53" s="14"/>
      <c r="AV53" s="14"/>
    </row>
    <row r="54" spans="1:48" ht="20.100000000000001" customHeight="1">
      <c r="A54" s="148">
        <v>11087</v>
      </c>
      <c r="B54" s="149" t="s">
        <v>133</v>
      </c>
      <c r="C54" s="149" t="s">
        <v>134</v>
      </c>
      <c r="D54" s="150" t="s">
        <v>119</v>
      </c>
      <c r="E54" s="150" t="s">
        <v>862</v>
      </c>
      <c r="F54" s="151">
        <v>6</v>
      </c>
      <c r="G54" s="151">
        <v>30</v>
      </c>
      <c r="H54" s="151" t="s">
        <v>119</v>
      </c>
      <c r="I54" s="152"/>
      <c r="J54" s="149" t="s">
        <v>792</v>
      </c>
      <c r="K54" s="149"/>
      <c r="L54" s="149" t="s">
        <v>121</v>
      </c>
      <c r="M54" s="153">
        <v>41</v>
      </c>
      <c r="N54" s="153"/>
      <c r="O54" s="17">
        <f t="shared" si="5"/>
        <v>0</v>
      </c>
      <c r="P54" s="17">
        <f t="shared" si="4"/>
        <v>0</v>
      </c>
      <c r="Q54" s="157">
        <f t="shared" si="6"/>
        <v>0</v>
      </c>
      <c r="R54" s="168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4"/>
      <c r="AO54" s="14"/>
      <c r="AP54" s="14"/>
      <c r="AQ54" s="14"/>
      <c r="AR54" s="14"/>
      <c r="AS54" s="14"/>
      <c r="AT54" s="14"/>
      <c r="AU54" s="14"/>
      <c r="AV54" s="14"/>
    </row>
    <row r="55" spans="1:48" ht="20.100000000000001" customHeight="1">
      <c r="A55" s="140">
        <v>11766</v>
      </c>
      <c r="B55" s="141" t="s">
        <v>133</v>
      </c>
      <c r="C55" s="141" t="s">
        <v>627</v>
      </c>
      <c r="D55" s="142" t="s">
        <v>119</v>
      </c>
      <c r="E55" s="142" t="s">
        <v>862</v>
      </c>
      <c r="F55" s="143">
        <v>6</v>
      </c>
      <c r="G55" s="143">
        <v>30</v>
      </c>
      <c r="H55" s="143" t="s">
        <v>132</v>
      </c>
      <c r="I55" s="144"/>
      <c r="J55" s="145" t="s">
        <v>792</v>
      </c>
      <c r="K55" s="141"/>
      <c r="L55" s="141" t="s">
        <v>121</v>
      </c>
      <c r="M55" s="145">
        <v>42</v>
      </c>
      <c r="N55" s="145"/>
      <c r="O55" s="17">
        <f t="shared" si="5"/>
        <v>0</v>
      </c>
      <c r="P55" s="17">
        <f t="shared" si="4"/>
        <v>0</v>
      </c>
      <c r="Q55" s="157">
        <f t="shared" si="6"/>
        <v>0</v>
      </c>
      <c r="R55" s="166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4"/>
      <c r="AO55" s="14"/>
      <c r="AP55" s="14"/>
      <c r="AQ55" s="14"/>
      <c r="AR55" s="14"/>
      <c r="AS55" s="14"/>
      <c r="AT55" s="14"/>
      <c r="AU55" s="14"/>
      <c r="AV55" s="14"/>
    </row>
    <row r="56" spans="1:48" ht="20.100000000000001" customHeight="1">
      <c r="A56" s="148">
        <v>13547</v>
      </c>
      <c r="B56" s="149" t="s">
        <v>138</v>
      </c>
      <c r="C56" s="149" t="s">
        <v>284</v>
      </c>
      <c r="D56" s="150" t="s">
        <v>119</v>
      </c>
      <c r="E56" s="150" t="s">
        <v>862</v>
      </c>
      <c r="F56" s="151">
        <v>6</v>
      </c>
      <c r="G56" s="151">
        <v>30</v>
      </c>
      <c r="H56" s="151" t="s">
        <v>132</v>
      </c>
      <c r="I56" s="152"/>
      <c r="J56" s="149" t="s">
        <v>790</v>
      </c>
      <c r="K56" s="149"/>
      <c r="L56" s="149" t="s">
        <v>121</v>
      </c>
      <c r="M56" s="153">
        <v>43</v>
      </c>
      <c r="N56" s="153"/>
      <c r="O56" s="17">
        <f t="shared" si="5"/>
        <v>0</v>
      </c>
      <c r="P56" s="17">
        <f t="shared" si="4"/>
        <v>0</v>
      </c>
      <c r="Q56" s="157">
        <f t="shared" si="6"/>
        <v>0</v>
      </c>
      <c r="R56" s="168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4"/>
      <c r="AO56" s="14"/>
      <c r="AP56" s="14"/>
      <c r="AQ56" s="14"/>
      <c r="AR56" s="14"/>
      <c r="AS56" s="14"/>
      <c r="AT56" s="14"/>
      <c r="AU56" s="14"/>
      <c r="AV56" s="14"/>
    </row>
    <row r="57" spans="1:48" ht="20.100000000000001" customHeight="1">
      <c r="A57" s="140">
        <v>12970</v>
      </c>
      <c r="B57" s="141" t="s">
        <v>287</v>
      </c>
      <c r="C57" s="141" t="s">
        <v>628</v>
      </c>
      <c r="D57" s="142" t="s">
        <v>142</v>
      </c>
      <c r="E57" s="142" t="s">
        <v>862</v>
      </c>
      <c r="F57" s="143">
        <v>8</v>
      </c>
      <c r="G57" s="143">
        <v>30</v>
      </c>
      <c r="H57" s="143" t="s">
        <v>132</v>
      </c>
      <c r="I57" s="144"/>
      <c r="J57" s="145" t="s">
        <v>793</v>
      </c>
      <c r="K57" s="141"/>
      <c r="L57" s="141" t="s">
        <v>121</v>
      </c>
      <c r="M57" s="145">
        <v>44</v>
      </c>
      <c r="N57" s="145"/>
      <c r="O57" s="17">
        <f t="shared" si="5"/>
        <v>0</v>
      </c>
      <c r="P57" s="17">
        <f t="shared" si="4"/>
        <v>0</v>
      </c>
      <c r="Q57" s="157">
        <f t="shared" si="6"/>
        <v>0</v>
      </c>
      <c r="R57" s="166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4"/>
      <c r="AO57" s="14"/>
      <c r="AP57" s="14"/>
      <c r="AQ57" s="14"/>
      <c r="AR57" s="14"/>
      <c r="AS57" s="14"/>
      <c r="AT57" s="14"/>
      <c r="AU57" s="14"/>
      <c r="AV57" s="14"/>
    </row>
    <row r="58" spans="1:48" ht="20.100000000000001" customHeight="1">
      <c r="A58" s="148">
        <v>3776</v>
      </c>
      <c r="B58" s="149" t="s">
        <v>287</v>
      </c>
      <c r="C58" s="149" t="s">
        <v>629</v>
      </c>
      <c r="D58" s="150" t="s">
        <v>142</v>
      </c>
      <c r="E58" s="150" t="s">
        <v>862</v>
      </c>
      <c r="F58" s="151">
        <v>8</v>
      </c>
      <c r="G58" s="151">
        <v>30</v>
      </c>
      <c r="H58" s="151" t="s">
        <v>132</v>
      </c>
      <c r="I58" s="152"/>
      <c r="J58" s="149" t="s">
        <v>793</v>
      </c>
      <c r="K58" s="149"/>
      <c r="L58" s="149" t="s">
        <v>121</v>
      </c>
      <c r="M58" s="153">
        <v>45</v>
      </c>
      <c r="N58" s="153"/>
      <c r="O58" s="17">
        <f t="shared" si="5"/>
        <v>0</v>
      </c>
      <c r="P58" s="17">
        <f t="shared" si="4"/>
        <v>0</v>
      </c>
      <c r="Q58" s="157">
        <f t="shared" si="6"/>
        <v>0</v>
      </c>
      <c r="R58" s="168"/>
      <c r="S58" s="169"/>
      <c r="T58" s="169"/>
      <c r="U58" s="169"/>
      <c r="V58" s="169"/>
      <c r="W58" s="169"/>
      <c r="X58" s="169"/>
      <c r="Y58" s="169"/>
      <c r="Z58" s="169"/>
      <c r="AA58" s="169"/>
      <c r="AB58" s="169"/>
      <c r="AC58" s="169"/>
      <c r="AD58" s="169"/>
      <c r="AE58" s="169"/>
      <c r="AF58" s="169"/>
      <c r="AG58" s="169"/>
      <c r="AH58" s="169"/>
      <c r="AI58" s="169"/>
      <c r="AJ58" s="169"/>
      <c r="AK58" s="169"/>
      <c r="AL58" s="169"/>
      <c r="AM58" s="14"/>
      <c r="AO58" s="14"/>
      <c r="AP58" s="14"/>
      <c r="AQ58" s="14"/>
      <c r="AR58" s="14"/>
      <c r="AS58" s="14"/>
      <c r="AT58" s="14"/>
      <c r="AU58" s="14"/>
      <c r="AV58" s="14"/>
    </row>
    <row r="59" spans="1:48" ht="20.100000000000001" customHeight="1">
      <c r="A59" s="140">
        <v>25242</v>
      </c>
      <c r="B59" s="141" t="s">
        <v>290</v>
      </c>
      <c r="C59" s="141" t="s">
        <v>291</v>
      </c>
      <c r="D59" s="142" t="s">
        <v>119</v>
      </c>
      <c r="E59" s="142" t="s">
        <v>862</v>
      </c>
      <c r="F59" s="143">
        <v>10</v>
      </c>
      <c r="G59" s="143">
        <v>30</v>
      </c>
      <c r="H59" s="143" t="s">
        <v>132</v>
      </c>
      <c r="I59" s="144">
        <v>0.05</v>
      </c>
      <c r="J59" s="145" t="s">
        <v>794</v>
      </c>
      <c r="K59" s="141"/>
      <c r="L59" s="141" t="s">
        <v>121</v>
      </c>
      <c r="M59" s="145">
        <v>46</v>
      </c>
      <c r="N59" s="145"/>
      <c r="O59" s="17">
        <f t="shared" si="5"/>
        <v>0</v>
      </c>
      <c r="P59" s="17">
        <f t="shared" si="4"/>
        <v>0</v>
      </c>
      <c r="Q59" s="157">
        <f t="shared" si="6"/>
        <v>0</v>
      </c>
      <c r="R59" s="166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4"/>
      <c r="AO59" s="14"/>
      <c r="AP59" s="14"/>
      <c r="AQ59" s="14"/>
      <c r="AR59" s="14"/>
      <c r="AS59" s="14"/>
      <c r="AT59" s="14"/>
      <c r="AU59" s="14"/>
      <c r="AV59" s="14"/>
    </row>
    <row r="60" spans="1:48" ht="20.100000000000001" customHeight="1">
      <c r="A60" s="108"/>
      <c r="B60" s="114" t="s">
        <v>849</v>
      </c>
      <c r="C60" s="109"/>
      <c r="D60" s="110"/>
      <c r="E60" s="110"/>
      <c r="F60" s="110"/>
      <c r="G60" s="110"/>
      <c r="H60" s="110"/>
      <c r="I60" s="111"/>
      <c r="J60" s="109" t="s">
        <v>232</v>
      </c>
      <c r="K60" s="109"/>
      <c r="L60" s="109"/>
      <c r="M60" s="109">
        <v>47</v>
      </c>
      <c r="N60" s="109"/>
      <c r="O60" s="17"/>
      <c r="P60" s="17"/>
      <c r="Q60" s="157"/>
      <c r="R60" s="170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4"/>
      <c r="AO60" s="14"/>
      <c r="AP60" s="14"/>
      <c r="AQ60" s="14"/>
      <c r="AR60" s="14"/>
      <c r="AS60" s="14"/>
      <c r="AT60" s="14"/>
      <c r="AU60" s="14"/>
      <c r="AV60" s="14"/>
    </row>
    <row r="61" spans="1:48" ht="20.100000000000001" customHeight="1">
      <c r="A61" s="122"/>
      <c r="B61" s="128" t="s">
        <v>132</v>
      </c>
      <c r="C61" s="123"/>
      <c r="D61" s="124"/>
      <c r="E61" s="124"/>
      <c r="F61" s="124"/>
      <c r="G61" s="124"/>
      <c r="H61" s="124"/>
      <c r="I61" s="125"/>
      <c r="J61" s="123" t="s">
        <v>247</v>
      </c>
      <c r="K61" s="123"/>
      <c r="L61" s="123"/>
      <c r="M61" s="123">
        <v>48</v>
      </c>
      <c r="N61" s="123"/>
      <c r="O61" s="17"/>
      <c r="P61" s="17"/>
      <c r="Q61" s="157"/>
      <c r="R61" s="172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4"/>
      <c r="AO61" s="14"/>
      <c r="AP61" s="14"/>
      <c r="AQ61" s="14"/>
      <c r="AR61" s="14"/>
      <c r="AS61" s="14"/>
      <c r="AT61" s="14"/>
      <c r="AU61" s="14"/>
      <c r="AV61" s="14"/>
    </row>
    <row r="62" spans="1:48" ht="20.100000000000001" customHeight="1">
      <c r="A62" s="140">
        <v>3634</v>
      </c>
      <c r="B62" s="141" t="s">
        <v>145</v>
      </c>
      <c r="C62" s="141" t="s">
        <v>146</v>
      </c>
      <c r="D62" s="142" t="s">
        <v>119</v>
      </c>
      <c r="E62" s="142" t="s">
        <v>862</v>
      </c>
      <c r="F62" s="143">
        <v>10</v>
      </c>
      <c r="G62" s="143">
        <v>30</v>
      </c>
      <c r="H62" s="143" t="s">
        <v>132</v>
      </c>
      <c r="I62" s="144"/>
      <c r="J62" s="145" t="s">
        <v>794</v>
      </c>
      <c r="K62" s="141"/>
      <c r="L62" s="141" t="s">
        <v>121</v>
      </c>
      <c r="M62" s="145">
        <v>49</v>
      </c>
      <c r="N62" s="145"/>
      <c r="O62" s="17">
        <f t="shared" si="5"/>
        <v>0</v>
      </c>
      <c r="P62" s="17">
        <f t="shared" ref="P62:P93" si="7">Q62/G62</f>
        <v>0</v>
      </c>
      <c r="Q62" s="157">
        <f t="shared" si="6"/>
        <v>0</v>
      </c>
      <c r="R62" s="178"/>
      <c r="S62" s="179"/>
      <c r="T62" s="179"/>
      <c r="U62" s="179"/>
      <c r="V62" s="179"/>
      <c r="W62" s="179"/>
      <c r="X62" s="179"/>
      <c r="Y62" s="179"/>
      <c r="Z62" s="179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4"/>
      <c r="AO62" s="14"/>
      <c r="AP62" s="14"/>
      <c r="AQ62" s="14"/>
      <c r="AR62" s="14"/>
      <c r="AS62" s="14"/>
      <c r="AT62" s="14"/>
      <c r="AU62" s="14"/>
      <c r="AV62" s="14"/>
    </row>
    <row r="63" spans="1:48" ht="20.100000000000001" customHeight="1">
      <c r="A63" s="148">
        <v>3635</v>
      </c>
      <c r="B63" s="149" t="s">
        <v>145</v>
      </c>
      <c r="C63" s="149" t="s">
        <v>630</v>
      </c>
      <c r="D63" s="150" t="s">
        <v>119</v>
      </c>
      <c r="E63" s="150" t="s">
        <v>862</v>
      </c>
      <c r="F63" s="151">
        <v>10</v>
      </c>
      <c r="G63" s="151">
        <v>30</v>
      </c>
      <c r="H63" s="151" t="s">
        <v>132</v>
      </c>
      <c r="I63" s="152"/>
      <c r="J63" s="149" t="s">
        <v>794</v>
      </c>
      <c r="K63" s="149"/>
      <c r="L63" s="149" t="s">
        <v>121</v>
      </c>
      <c r="M63" s="153">
        <v>50</v>
      </c>
      <c r="N63" s="153"/>
      <c r="O63" s="17">
        <f t="shared" si="5"/>
        <v>0</v>
      </c>
      <c r="P63" s="17">
        <f t="shared" si="7"/>
        <v>0</v>
      </c>
      <c r="Q63" s="157">
        <f t="shared" si="6"/>
        <v>0</v>
      </c>
      <c r="R63" s="178"/>
      <c r="S63" s="179"/>
      <c r="T63" s="179"/>
      <c r="U63" s="179"/>
      <c r="V63" s="179"/>
      <c r="W63" s="179"/>
      <c r="X63" s="179"/>
      <c r="Y63" s="179"/>
      <c r="Z63" s="179"/>
      <c r="AA63" s="169"/>
      <c r="AB63" s="169"/>
      <c r="AC63" s="169"/>
      <c r="AD63" s="169"/>
      <c r="AE63" s="169"/>
      <c r="AF63" s="169"/>
      <c r="AG63" s="169"/>
      <c r="AH63" s="169"/>
      <c r="AI63" s="169"/>
      <c r="AJ63" s="169"/>
      <c r="AK63" s="169"/>
      <c r="AL63" s="169"/>
      <c r="AM63" s="14"/>
      <c r="AO63" s="14"/>
      <c r="AP63" s="14"/>
      <c r="AQ63" s="14"/>
      <c r="AR63" s="14"/>
      <c r="AS63" s="14"/>
      <c r="AT63" s="14"/>
      <c r="AU63" s="14"/>
      <c r="AV63" s="14"/>
    </row>
    <row r="64" spans="1:48" ht="20.100000000000001" customHeight="1">
      <c r="A64" s="140">
        <v>3636</v>
      </c>
      <c r="B64" s="141" t="s">
        <v>145</v>
      </c>
      <c r="C64" s="141" t="s">
        <v>631</v>
      </c>
      <c r="D64" s="142" t="s">
        <v>119</v>
      </c>
      <c r="E64" s="142" t="s">
        <v>862</v>
      </c>
      <c r="F64" s="143">
        <v>10</v>
      </c>
      <c r="G64" s="143">
        <v>30</v>
      </c>
      <c r="H64" s="143" t="s">
        <v>132</v>
      </c>
      <c r="I64" s="144"/>
      <c r="J64" s="145" t="s">
        <v>794</v>
      </c>
      <c r="K64" s="141"/>
      <c r="L64" s="141" t="s">
        <v>121</v>
      </c>
      <c r="M64" s="145">
        <v>51</v>
      </c>
      <c r="N64" s="145"/>
      <c r="O64" s="17">
        <f t="shared" si="5"/>
        <v>0</v>
      </c>
      <c r="P64" s="17">
        <f t="shared" si="7"/>
        <v>0</v>
      </c>
      <c r="Q64" s="157">
        <f t="shared" si="6"/>
        <v>0</v>
      </c>
      <c r="R64" s="178"/>
      <c r="S64" s="179"/>
      <c r="T64" s="179"/>
      <c r="U64" s="179"/>
      <c r="V64" s="179"/>
      <c r="W64" s="179"/>
      <c r="X64" s="179"/>
      <c r="Y64" s="179"/>
      <c r="Z64" s="179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4"/>
      <c r="AO64" s="14"/>
      <c r="AP64" s="14"/>
      <c r="AQ64" s="14"/>
      <c r="AR64" s="14"/>
      <c r="AS64" s="14"/>
      <c r="AT64" s="14"/>
      <c r="AU64" s="14"/>
      <c r="AV64" s="14"/>
    </row>
    <row r="65" spans="1:48" ht="20.100000000000001" customHeight="1">
      <c r="A65" s="148">
        <v>3637</v>
      </c>
      <c r="B65" s="149" t="s">
        <v>145</v>
      </c>
      <c r="C65" s="149" t="s">
        <v>147</v>
      </c>
      <c r="D65" s="150" t="s">
        <v>119</v>
      </c>
      <c r="E65" s="150" t="s">
        <v>862</v>
      </c>
      <c r="F65" s="151">
        <v>10</v>
      </c>
      <c r="G65" s="151">
        <v>30</v>
      </c>
      <c r="H65" s="151" t="s">
        <v>132</v>
      </c>
      <c r="I65" s="152"/>
      <c r="J65" s="149" t="s">
        <v>794</v>
      </c>
      <c r="K65" s="149"/>
      <c r="L65" s="149" t="s">
        <v>121</v>
      </c>
      <c r="M65" s="153">
        <v>52</v>
      </c>
      <c r="N65" s="153"/>
      <c r="O65" s="17">
        <f t="shared" si="5"/>
        <v>0</v>
      </c>
      <c r="P65" s="17">
        <f t="shared" si="7"/>
        <v>0</v>
      </c>
      <c r="Q65" s="157">
        <f t="shared" si="6"/>
        <v>0</v>
      </c>
      <c r="R65" s="178"/>
      <c r="S65" s="179"/>
      <c r="T65" s="179"/>
      <c r="U65" s="179"/>
      <c r="V65" s="179"/>
      <c r="W65" s="179"/>
      <c r="X65" s="179"/>
      <c r="Y65" s="179"/>
      <c r="Z65" s="179"/>
      <c r="AA65" s="169"/>
      <c r="AB65" s="169"/>
      <c r="AC65" s="169"/>
      <c r="AD65" s="169"/>
      <c r="AE65" s="169"/>
      <c r="AF65" s="169"/>
      <c r="AG65" s="169"/>
      <c r="AH65" s="169"/>
      <c r="AI65" s="169"/>
      <c r="AJ65" s="169"/>
      <c r="AK65" s="169"/>
      <c r="AL65" s="169"/>
      <c r="AM65" s="14"/>
      <c r="AO65" s="14"/>
      <c r="AP65" s="14"/>
      <c r="AQ65" s="14"/>
      <c r="AR65" s="14"/>
      <c r="AS65" s="14"/>
      <c r="AT65" s="14"/>
      <c r="AU65" s="14"/>
      <c r="AV65" s="14"/>
    </row>
    <row r="66" spans="1:48" ht="20.100000000000001" customHeight="1">
      <c r="A66" s="140">
        <v>26135</v>
      </c>
      <c r="B66" s="141" t="s">
        <v>148</v>
      </c>
      <c r="C66" s="141" t="s">
        <v>149</v>
      </c>
      <c r="D66" s="142" t="s">
        <v>119</v>
      </c>
      <c r="E66" s="142" t="s">
        <v>862</v>
      </c>
      <c r="F66" s="143">
        <v>6</v>
      </c>
      <c r="G66" s="143">
        <v>30</v>
      </c>
      <c r="H66" s="143" t="s">
        <v>632</v>
      </c>
      <c r="I66" s="144">
        <v>4.2000000000000003E-2</v>
      </c>
      <c r="J66" s="145" t="s">
        <v>790</v>
      </c>
      <c r="K66" s="141"/>
      <c r="L66" s="141" t="s">
        <v>121</v>
      </c>
      <c r="M66" s="145">
        <v>53</v>
      </c>
      <c r="N66" s="145"/>
      <c r="O66" s="17">
        <f t="shared" si="5"/>
        <v>0</v>
      </c>
      <c r="P66" s="17">
        <f t="shared" si="7"/>
        <v>0</v>
      </c>
      <c r="Q66" s="157">
        <f t="shared" si="6"/>
        <v>0</v>
      </c>
      <c r="R66" s="178"/>
      <c r="S66" s="179"/>
      <c r="T66" s="179"/>
      <c r="U66" s="179"/>
      <c r="V66" s="179"/>
      <c r="W66" s="179"/>
      <c r="X66" s="179"/>
      <c r="Y66" s="179"/>
      <c r="Z66" s="179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4"/>
      <c r="AO66" s="14"/>
      <c r="AP66" s="14"/>
      <c r="AQ66" s="14"/>
      <c r="AR66" s="14"/>
      <c r="AS66" s="14"/>
      <c r="AT66" s="14"/>
      <c r="AU66" s="14"/>
      <c r="AV66" s="14"/>
    </row>
    <row r="67" spans="1:48" ht="20.100000000000001" customHeight="1">
      <c r="A67" s="148">
        <v>25214</v>
      </c>
      <c r="B67" s="149" t="s">
        <v>148</v>
      </c>
      <c r="C67" s="149" t="s">
        <v>150</v>
      </c>
      <c r="D67" s="150" t="s">
        <v>119</v>
      </c>
      <c r="E67" s="150" t="s">
        <v>862</v>
      </c>
      <c r="F67" s="151">
        <v>6</v>
      </c>
      <c r="G67" s="151">
        <v>30</v>
      </c>
      <c r="H67" s="151" t="s">
        <v>632</v>
      </c>
      <c r="I67" s="152">
        <v>4.2000000000000003E-2</v>
      </c>
      <c r="J67" s="149" t="s">
        <v>790</v>
      </c>
      <c r="K67" s="149"/>
      <c r="L67" s="149" t="s">
        <v>121</v>
      </c>
      <c r="M67" s="153">
        <v>54</v>
      </c>
      <c r="N67" s="153"/>
      <c r="O67" s="17">
        <f t="shared" si="5"/>
        <v>0</v>
      </c>
      <c r="P67" s="17">
        <f t="shared" si="7"/>
        <v>0</v>
      </c>
      <c r="Q67" s="157">
        <f t="shared" si="6"/>
        <v>0</v>
      </c>
      <c r="R67" s="178"/>
      <c r="S67" s="179"/>
      <c r="T67" s="179"/>
      <c r="U67" s="179"/>
      <c r="V67" s="179"/>
      <c r="W67" s="179"/>
      <c r="X67" s="179"/>
      <c r="Y67" s="179"/>
      <c r="Z67" s="179"/>
      <c r="AA67" s="169"/>
      <c r="AB67" s="169"/>
      <c r="AC67" s="169"/>
      <c r="AD67" s="169"/>
      <c r="AE67" s="169"/>
      <c r="AF67" s="169"/>
      <c r="AG67" s="169"/>
      <c r="AH67" s="169"/>
      <c r="AI67" s="169"/>
      <c r="AJ67" s="169"/>
      <c r="AK67" s="169"/>
      <c r="AL67" s="169"/>
      <c r="AM67" s="14"/>
      <c r="AO67" s="14"/>
      <c r="AP67" s="14"/>
      <c r="AQ67" s="14"/>
      <c r="AR67" s="14"/>
      <c r="AS67" s="14"/>
      <c r="AT67" s="14"/>
      <c r="AU67" s="14"/>
      <c r="AV67" s="14"/>
    </row>
    <row r="68" spans="1:48" ht="20.100000000000001" customHeight="1">
      <c r="A68" s="140">
        <v>15752</v>
      </c>
      <c r="B68" s="141" t="s">
        <v>151</v>
      </c>
      <c r="C68" s="141" t="s">
        <v>633</v>
      </c>
      <c r="D68" s="142" t="s">
        <v>119</v>
      </c>
      <c r="E68" s="142" t="s">
        <v>862</v>
      </c>
      <c r="F68" s="143">
        <v>8</v>
      </c>
      <c r="G68" s="143">
        <v>30</v>
      </c>
      <c r="H68" s="143" t="s">
        <v>132</v>
      </c>
      <c r="I68" s="144">
        <v>0.1</v>
      </c>
      <c r="J68" s="145" t="s">
        <v>791</v>
      </c>
      <c r="K68" s="141"/>
      <c r="L68" s="141" t="s">
        <v>121</v>
      </c>
      <c r="M68" s="145">
        <v>55</v>
      </c>
      <c r="N68" s="145"/>
      <c r="O68" s="17">
        <f t="shared" si="5"/>
        <v>0</v>
      </c>
      <c r="P68" s="17">
        <f t="shared" si="7"/>
        <v>0</v>
      </c>
      <c r="Q68" s="157">
        <f t="shared" si="6"/>
        <v>0</v>
      </c>
      <c r="R68" s="178"/>
      <c r="S68" s="179"/>
      <c r="T68" s="179"/>
      <c r="U68" s="179"/>
      <c r="V68" s="179"/>
      <c r="W68" s="179"/>
      <c r="X68" s="179"/>
      <c r="Y68" s="179"/>
      <c r="Z68" s="179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4"/>
      <c r="AO68" s="14"/>
      <c r="AP68" s="14"/>
      <c r="AQ68" s="14"/>
      <c r="AR68" s="14"/>
      <c r="AS68" s="14"/>
      <c r="AT68" s="14"/>
      <c r="AU68" s="14"/>
      <c r="AV68" s="14"/>
    </row>
    <row r="69" spans="1:48" ht="20.100000000000001" customHeight="1">
      <c r="A69" s="148">
        <v>25989</v>
      </c>
      <c r="B69" s="149" t="s">
        <v>151</v>
      </c>
      <c r="C69" s="149" t="s">
        <v>634</v>
      </c>
      <c r="D69" s="150" t="s">
        <v>119</v>
      </c>
      <c r="E69" s="150" t="s">
        <v>862</v>
      </c>
      <c r="F69" s="151">
        <v>8</v>
      </c>
      <c r="G69" s="151">
        <v>30</v>
      </c>
      <c r="H69" s="151" t="s">
        <v>132</v>
      </c>
      <c r="I69" s="152">
        <v>0.1</v>
      </c>
      <c r="J69" s="149" t="s">
        <v>791</v>
      </c>
      <c r="K69" s="149"/>
      <c r="L69" s="149" t="s">
        <v>121</v>
      </c>
      <c r="M69" s="153">
        <v>56</v>
      </c>
      <c r="N69" s="153"/>
      <c r="O69" s="17">
        <f t="shared" si="5"/>
        <v>0</v>
      </c>
      <c r="P69" s="17">
        <f t="shared" si="7"/>
        <v>0</v>
      </c>
      <c r="Q69" s="157">
        <f t="shared" si="6"/>
        <v>0</v>
      </c>
      <c r="R69" s="178"/>
      <c r="S69" s="179"/>
      <c r="T69" s="179"/>
      <c r="U69" s="179"/>
      <c r="V69" s="179"/>
      <c r="W69" s="179"/>
      <c r="X69" s="179"/>
      <c r="Y69" s="179"/>
      <c r="Z69" s="17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4"/>
      <c r="AO69" s="14"/>
      <c r="AP69" s="14"/>
      <c r="AQ69" s="14"/>
      <c r="AR69" s="14"/>
      <c r="AS69" s="14"/>
      <c r="AT69" s="14"/>
      <c r="AU69" s="14"/>
      <c r="AV69" s="14"/>
    </row>
    <row r="70" spans="1:48" ht="20.100000000000001" customHeight="1">
      <c r="A70" s="140">
        <v>22870</v>
      </c>
      <c r="B70" s="141" t="s">
        <v>151</v>
      </c>
      <c r="C70" s="141" t="s">
        <v>635</v>
      </c>
      <c r="D70" s="142" t="s">
        <v>119</v>
      </c>
      <c r="E70" s="142" t="s">
        <v>862</v>
      </c>
      <c r="F70" s="143">
        <v>8</v>
      </c>
      <c r="G70" s="143">
        <v>30</v>
      </c>
      <c r="H70" s="143" t="s">
        <v>132</v>
      </c>
      <c r="I70" s="144">
        <v>0.1</v>
      </c>
      <c r="J70" s="145" t="s">
        <v>791</v>
      </c>
      <c r="K70" s="141"/>
      <c r="L70" s="141" t="s">
        <v>121</v>
      </c>
      <c r="M70" s="145">
        <v>57</v>
      </c>
      <c r="N70" s="145"/>
      <c r="O70" s="17">
        <f t="shared" si="5"/>
        <v>0</v>
      </c>
      <c r="P70" s="17">
        <f t="shared" si="7"/>
        <v>0</v>
      </c>
      <c r="Q70" s="157">
        <f t="shared" si="6"/>
        <v>0</v>
      </c>
      <c r="R70" s="178"/>
      <c r="S70" s="179"/>
      <c r="T70" s="179"/>
      <c r="U70" s="179"/>
      <c r="V70" s="179"/>
      <c r="W70" s="179"/>
      <c r="X70" s="179"/>
      <c r="Y70" s="179"/>
      <c r="Z70" s="179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4"/>
      <c r="AO70" s="14"/>
      <c r="AP70" s="14"/>
      <c r="AQ70" s="14"/>
      <c r="AR70" s="14"/>
      <c r="AS70" s="14"/>
      <c r="AT70" s="14"/>
      <c r="AU70" s="14"/>
      <c r="AV70" s="14"/>
    </row>
    <row r="71" spans="1:48" ht="20.100000000000001" customHeight="1">
      <c r="A71" s="148">
        <v>2236</v>
      </c>
      <c r="B71" s="149" t="s">
        <v>152</v>
      </c>
      <c r="C71" s="149" t="s">
        <v>153</v>
      </c>
      <c r="D71" s="150" t="s">
        <v>119</v>
      </c>
      <c r="E71" s="150" t="s">
        <v>862</v>
      </c>
      <c r="F71" s="151">
        <v>6</v>
      </c>
      <c r="G71" s="151">
        <v>30</v>
      </c>
      <c r="H71" s="151" t="s">
        <v>132</v>
      </c>
      <c r="I71" s="152">
        <v>4.4999999999999998E-2</v>
      </c>
      <c r="J71" s="149" t="s">
        <v>792</v>
      </c>
      <c r="K71" s="149"/>
      <c r="L71" s="149" t="s">
        <v>121</v>
      </c>
      <c r="M71" s="153">
        <v>58</v>
      </c>
      <c r="N71" s="153"/>
      <c r="O71" s="17">
        <f t="shared" si="5"/>
        <v>0</v>
      </c>
      <c r="P71" s="17">
        <f t="shared" si="7"/>
        <v>0</v>
      </c>
      <c r="Q71" s="157">
        <f t="shared" si="6"/>
        <v>0</v>
      </c>
      <c r="R71" s="178"/>
      <c r="S71" s="179"/>
      <c r="T71" s="179"/>
      <c r="U71" s="179"/>
      <c r="V71" s="179"/>
      <c r="W71" s="179"/>
      <c r="X71" s="179"/>
      <c r="Y71" s="179"/>
      <c r="Z71" s="179"/>
      <c r="AA71" s="169"/>
      <c r="AB71" s="169"/>
      <c r="AC71" s="169"/>
      <c r="AD71" s="169"/>
      <c r="AE71" s="169"/>
      <c r="AF71" s="169"/>
      <c r="AG71" s="169"/>
      <c r="AH71" s="169"/>
      <c r="AI71" s="169"/>
      <c r="AJ71" s="169"/>
      <c r="AK71" s="169"/>
      <c r="AL71" s="169"/>
      <c r="AM71" s="14"/>
      <c r="AO71" s="14"/>
      <c r="AP71" s="14"/>
      <c r="AQ71" s="14"/>
      <c r="AR71" s="14"/>
      <c r="AS71" s="14"/>
      <c r="AT71" s="14"/>
      <c r="AU71" s="14"/>
      <c r="AV71" s="14"/>
    </row>
    <row r="72" spans="1:48" ht="20.100000000000001" customHeight="1">
      <c r="A72" s="140">
        <v>26645</v>
      </c>
      <c r="B72" s="141" t="s">
        <v>609</v>
      </c>
      <c r="C72" s="141" t="s">
        <v>610</v>
      </c>
      <c r="D72" s="142" t="s">
        <v>119</v>
      </c>
      <c r="E72" s="142" t="s">
        <v>862</v>
      </c>
      <c r="F72" s="143">
        <v>6</v>
      </c>
      <c r="G72" s="143">
        <v>30</v>
      </c>
      <c r="H72" s="143" t="s">
        <v>132</v>
      </c>
      <c r="I72" s="144"/>
      <c r="J72" s="145" t="s">
        <v>790</v>
      </c>
      <c r="K72" s="141"/>
      <c r="L72" s="141" t="s">
        <v>121</v>
      </c>
      <c r="M72" s="145">
        <v>59</v>
      </c>
      <c r="N72" s="145"/>
      <c r="O72" s="17">
        <f t="shared" si="5"/>
        <v>0</v>
      </c>
      <c r="P72" s="17">
        <f t="shared" si="7"/>
        <v>0</v>
      </c>
      <c r="Q72" s="157">
        <f t="shared" si="6"/>
        <v>0</v>
      </c>
      <c r="R72" s="178"/>
      <c r="S72" s="179"/>
      <c r="T72" s="179"/>
      <c r="U72" s="179"/>
      <c r="V72" s="179"/>
      <c r="W72" s="179"/>
      <c r="X72" s="179"/>
      <c r="Y72" s="179"/>
      <c r="Z72" s="179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4"/>
      <c r="AO72" s="14"/>
      <c r="AP72" s="14"/>
      <c r="AQ72" s="14"/>
      <c r="AR72" s="14"/>
      <c r="AS72" s="14"/>
      <c r="AT72" s="14"/>
      <c r="AU72" s="14"/>
      <c r="AV72" s="14"/>
    </row>
    <row r="73" spans="1:48" ht="20.100000000000001" customHeight="1">
      <c r="A73" s="148">
        <v>26646</v>
      </c>
      <c r="B73" s="149" t="s">
        <v>609</v>
      </c>
      <c r="C73" s="149" t="s">
        <v>611</v>
      </c>
      <c r="D73" s="150" t="s">
        <v>119</v>
      </c>
      <c r="E73" s="150" t="s">
        <v>862</v>
      </c>
      <c r="F73" s="151">
        <v>6</v>
      </c>
      <c r="G73" s="151">
        <v>30</v>
      </c>
      <c r="H73" s="151" t="s">
        <v>132</v>
      </c>
      <c r="I73" s="152"/>
      <c r="J73" s="149" t="s">
        <v>790</v>
      </c>
      <c r="K73" s="149"/>
      <c r="L73" s="149" t="s">
        <v>121</v>
      </c>
      <c r="M73" s="153">
        <v>60</v>
      </c>
      <c r="N73" s="153"/>
      <c r="O73" s="17">
        <f t="shared" si="5"/>
        <v>0</v>
      </c>
      <c r="P73" s="17">
        <f t="shared" si="7"/>
        <v>0</v>
      </c>
      <c r="Q73" s="157">
        <f t="shared" si="6"/>
        <v>0</v>
      </c>
      <c r="R73" s="178"/>
      <c r="S73" s="179"/>
      <c r="T73" s="179"/>
      <c r="U73" s="179"/>
      <c r="V73" s="179"/>
      <c r="W73" s="179"/>
      <c r="X73" s="179"/>
      <c r="Y73" s="179"/>
      <c r="Z73" s="179"/>
      <c r="AA73" s="169"/>
      <c r="AB73" s="169"/>
      <c r="AC73" s="169"/>
      <c r="AD73" s="169"/>
      <c r="AE73" s="169"/>
      <c r="AF73" s="169"/>
      <c r="AG73" s="169"/>
      <c r="AH73" s="169"/>
      <c r="AI73" s="169"/>
      <c r="AJ73" s="169"/>
      <c r="AK73" s="169"/>
      <c r="AL73" s="169"/>
      <c r="AM73" s="14"/>
      <c r="AO73" s="14"/>
      <c r="AP73" s="14"/>
      <c r="AQ73" s="14"/>
      <c r="AR73" s="14"/>
      <c r="AS73" s="14"/>
      <c r="AT73" s="14"/>
      <c r="AU73" s="14"/>
      <c r="AV73" s="14"/>
    </row>
    <row r="74" spans="1:48" ht="20.100000000000001" customHeight="1">
      <c r="A74" s="140">
        <v>25911</v>
      </c>
      <c r="B74" s="141" t="s">
        <v>636</v>
      </c>
      <c r="C74" s="141" t="s">
        <v>637</v>
      </c>
      <c r="D74" s="142" t="s">
        <v>142</v>
      </c>
      <c r="E74" s="142" t="s">
        <v>862</v>
      </c>
      <c r="F74" s="143">
        <v>7</v>
      </c>
      <c r="G74" s="143">
        <v>30</v>
      </c>
      <c r="H74" s="143" t="s">
        <v>638</v>
      </c>
      <c r="I74" s="144"/>
      <c r="J74" s="145" t="s">
        <v>795</v>
      </c>
      <c r="K74" s="141"/>
      <c r="L74" s="141" t="s">
        <v>121</v>
      </c>
      <c r="M74" s="145">
        <v>61</v>
      </c>
      <c r="N74" s="145"/>
      <c r="O74" s="17">
        <f t="shared" si="5"/>
        <v>0</v>
      </c>
      <c r="P74" s="17">
        <f t="shared" si="7"/>
        <v>0</v>
      </c>
      <c r="Q74" s="157">
        <f t="shared" si="6"/>
        <v>0</v>
      </c>
      <c r="R74" s="178"/>
      <c r="S74" s="179"/>
      <c r="T74" s="179"/>
      <c r="U74" s="179"/>
      <c r="V74" s="179"/>
      <c r="W74" s="179"/>
      <c r="X74" s="179"/>
      <c r="Y74" s="179"/>
      <c r="Z74" s="179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4"/>
      <c r="AO74" s="14"/>
      <c r="AP74" s="14"/>
      <c r="AQ74" s="14"/>
      <c r="AR74" s="14"/>
      <c r="AS74" s="14"/>
      <c r="AT74" s="14"/>
      <c r="AU74" s="14"/>
      <c r="AV74" s="14"/>
    </row>
    <row r="75" spans="1:48" ht="20.100000000000001" customHeight="1">
      <c r="A75" s="148">
        <v>27491</v>
      </c>
      <c r="B75" s="149" t="s">
        <v>140</v>
      </c>
      <c r="C75" s="149" t="s">
        <v>859</v>
      </c>
      <c r="D75" s="150" t="s">
        <v>119</v>
      </c>
      <c r="E75" s="150" t="s">
        <v>862</v>
      </c>
      <c r="F75" s="160" t="s">
        <v>879</v>
      </c>
      <c r="G75" s="151">
        <v>30</v>
      </c>
      <c r="H75" s="151" t="s">
        <v>247</v>
      </c>
      <c r="I75" s="152"/>
      <c r="J75" s="149" t="s">
        <v>122</v>
      </c>
      <c r="K75" s="149" t="s">
        <v>125</v>
      </c>
      <c r="L75" s="149" t="s">
        <v>121</v>
      </c>
      <c r="M75" s="153">
        <v>62</v>
      </c>
      <c r="N75" s="153"/>
      <c r="O75" s="17">
        <f t="shared" si="5"/>
        <v>0</v>
      </c>
      <c r="P75" s="17">
        <f t="shared" si="7"/>
        <v>0</v>
      </c>
      <c r="Q75" s="157">
        <f t="shared" si="6"/>
        <v>0</v>
      </c>
      <c r="R75" s="178"/>
      <c r="S75" s="179"/>
      <c r="T75" s="179"/>
      <c r="U75" s="179"/>
      <c r="V75" s="179"/>
      <c r="W75" s="179"/>
      <c r="X75" s="179"/>
      <c r="Y75" s="179"/>
      <c r="Z75" s="179"/>
      <c r="AA75" s="179"/>
      <c r="AB75" s="179"/>
      <c r="AC75" s="179"/>
      <c r="AD75" s="179"/>
      <c r="AE75" s="179"/>
      <c r="AF75" s="179"/>
      <c r="AG75" s="179"/>
      <c r="AH75" s="179"/>
      <c r="AI75" s="179"/>
      <c r="AJ75" s="179"/>
      <c r="AK75" s="169"/>
      <c r="AL75" s="169"/>
      <c r="AM75" s="14"/>
      <c r="AO75" s="14"/>
      <c r="AP75" s="14"/>
      <c r="AQ75" s="14"/>
      <c r="AR75" s="14"/>
      <c r="AS75" s="14"/>
      <c r="AT75" s="14"/>
      <c r="AU75" s="14"/>
      <c r="AV75" s="14"/>
    </row>
    <row r="76" spans="1:48" ht="20.100000000000001" customHeight="1">
      <c r="A76" s="140">
        <v>25912</v>
      </c>
      <c r="B76" s="141" t="s">
        <v>639</v>
      </c>
      <c r="C76" s="141" t="s">
        <v>640</v>
      </c>
      <c r="D76" s="142" t="s">
        <v>142</v>
      </c>
      <c r="E76" s="142" t="s">
        <v>862</v>
      </c>
      <c r="F76" s="143">
        <v>12</v>
      </c>
      <c r="G76" s="143">
        <v>30</v>
      </c>
      <c r="H76" s="143" t="s">
        <v>641</v>
      </c>
      <c r="I76" s="144"/>
      <c r="J76" s="145" t="s">
        <v>795</v>
      </c>
      <c r="K76" s="141"/>
      <c r="L76" s="141" t="s">
        <v>121</v>
      </c>
      <c r="M76" s="145">
        <v>63</v>
      </c>
      <c r="N76" s="145"/>
      <c r="O76" s="17">
        <f t="shared" si="5"/>
        <v>0</v>
      </c>
      <c r="P76" s="17">
        <f t="shared" si="7"/>
        <v>0</v>
      </c>
      <c r="Q76" s="157">
        <f t="shared" si="6"/>
        <v>0</v>
      </c>
      <c r="R76" s="178"/>
      <c r="S76" s="179"/>
      <c r="T76" s="179"/>
      <c r="U76" s="179"/>
      <c r="V76" s="179"/>
      <c r="W76" s="179"/>
      <c r="X76" s="179"/>
      <c r="Y76" s="179"/>
      <c r="Z76" s="179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4"/>
      <c r="AO76" s="14"/>
      <c r="AP76" s="14"/>
      <c r="AQ76" s="14"/>
      <c r="AR76" s="14"/>
      <c r="AS76" s="14"/>
      <c r="AT76" s="14"/>
      <c r="AU76" s="14"/>
      <c r="AV76" s="14"/>
    </row>
    <row r="77" spans="1:48" ht="20.100000000000001" customHeight="1">
      <c r="A77" s="148">
        <v>15764</v>
      </c>
      <c r="B77" s="149" t="s">
        <v>162</v>
      </c>
      <c r="C77" s="149" t="s">
        <v>163</v>
      </c>
      <c r="D77" s="150" t="s">
        <v>119</v>
      </c>
      <c r="E77" s="150" t="s">
        <v>862</v>
      </c>
      <c r="F77" s="151">
        <v>10</v>
      </c>
      <c r="G77" s="151">
        <v>30</v>
      </c>
      <c r="H77" s="151" t="s">
        <v>632</v>
      </c>
      <c r="I77" s="152"/>
      <c r="J77" s="149" t="s">
        <v>794</v>
      </c>
      <c r="K77" s="149"/>
      <c r="L77" s="149" t="s">
        <v>121</v>
      </c>
      <c r="M77" s="153">
        <v>64</v>
      </c>
      <c r="N77" s="153"/>
      <c r="O77" s="17">
        <f t="shared" si="5"/>
        <v>0</v>
      </c>
      <c r="P77" s="17">
        <f t="shared" si="7"/>
        <v>0</v>
      </c>
      <c r="Q77" s="157">
        <f t="shared" si="6"/>
        <v>0</v>
      </c>
      <c r="R77" s="178"/>
      <c r="S77" s="179"/>
      <c r="T77" s="179"/>
      <c r="U77" s="179"/>
      <c r="V77" s="179"/>
      <c r="W77" s="179"/>
      <c r="X77" s="179"/>
      <c r="Y77" s="179"/>
      <c r="Z77" s="17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69"/>
      <c r="AL77" s="169"/>
      <c r="AM77" s="14"/>
      <c r="AO77" s="14"/>
      <c r="AP77" s="14"/>
      <c r="AQ77" s="14"/>
      <c r="AR77" s="14"/>
      <c r="AS77" s="14"/>
      <c r="AT77" s="14"/>
      <c r="AU77" s="14"/>
      <c r="AV77" s="14"/>
    </row>
    <row r="78" spans="1:48" ht="20.100000000000001" customHeight="1">
      <c r="A78" s="140">
        <v>11953</v>
      </c>
      <c r="B78" s="141" t="s">
        <v>160</v>
      </c>
      <c r="C78" s="141" t="s">
        <v>642</v>
      </c>
      <c r="D78" s="142" t="s">
        <v>119</v>
      </c>
      <c r="E78" s="142" t="s">
        <v>862</v>
      </c>
      <c r="F78" s="143">
        <v>5</v>
      </c>
      <c r="G78" s="143">
        <v>30</v>
      </c>
      <c r="H78" s="143" t="s">
        <v>119</v>
      </c>
      <c r="I78" s="144">
        <v>4.2000000000000003E-2</v>
      </c>
      <c r="J78" s="145" t="s">
        <v>790</v>
      </c>
      <c r="K78" s="141"/>
      <c r="L78" s="141" t="s">
        <v>121</v>
      </c>
      <c r="M78" s="145">
        <v>65</v>
      </c>
      <c r="N78" s="145"/>
      <c r="O78" s="17">
        <f t="shared" si="5"/>
        <v>0</v>
      </c>
      <c r="P78" s="17">
        <f t="shared" si="7"/>
        <v>0</v>
      </c>
      <c r="Q78" s="157">
        <f t="shared" si="6"/>
        <v>0</v>
      </c>
      <c r="R78" s="178"/>
      <c r="S78" s="179"/>
      <c r="T78" s="179"/>
      <c r="U78" s="179"/>
      <c r="V78" s="179"/>
      <c r="W78" s="179"/>
      <c r="X78" s="179"/>
      <c r="Y78" s="179"/>
      <c r="Z78" s="179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4"/>
      <c r="AO78" s="14"/>
      <c r="AP78" s="14"/>
      <c r="AQ78" s="14"/>
      <c r="AR78" s="14"/>
      <c r="AS78" s="14"/>
      <c r="AT78" s="14"/>
      <c r="AU78" s="14"/>
      <c r="AV78" s="14"/>
    </row>
    <row r="79" spans="1:48" ht="20.100000000000001" customHeight="1">
      <c r="A79" s="148">
        <v>22871</v>
      </c>
      <c r="B79" s="149" t="s">
        <v>158</v>
      </c>
      <c r="C79" s="149" t="s">
        <v>643</v>
      </c>
      <c r="D79" s="150" t="s">
        <v>119</v>
      </c>
      <c r="E79" s="150" t="s">
        <v>862</v>
      </c>
      <c r="F79" s="151">
        <v>5</v>
      </c>
      <c r="G79" s="151">
        <v>30</v>
      </c>
      <c r="H79" s="151" t="s">
        <v>119</v>
      </c>
      <c r="I79" s="152">
        <v>4.2000000000000003E-2</v>
      </c>
      <c r="J79" s="149" t="s">
        <v>790</v>
      </c>
      <c r="K79" s="149"/>
      <c r="L79" s="149" t="s">
        <v>121</v>
      </c>
      <c r="M79" s="153">
        <v>66</v>
      </c>
      <c r="N79" s="153"/>
      <c r="O79" s="17">
        <f t="shared" si="5"/>
        <v>0</v>
      </c>
      <c r="P79" s="17">
        <f t="shared" si="7"/>
        <v>0</v>
      </c>
      <c r="Q79" s="157">
        <f t="shared" si="6"/>
        <v>0</v>
      </c>
      <c r="R79" s="178"/>
      <c r="S79" s="179"/>
      <c r="T79" s="179"/>
      <c r="U79" s="179"/>
      <c r="V79" s="179"/>
      <c r="W79" s="179"/>
      <c r="X79" s="179"/>
      <c r="Y79" s="179"/>
      <c r="Z79" s="179"/>
      <c r="AA79" s="169"/>
      <c r="AB79" s="169"/>
      <c r="AC79" s="169"/>
      <c r="AD79" s="169"/>
      <c r="AE79" s="169"/>
      <c r="AF79" s="169"/>
      <c r="AG79" s="169"/>
      <c r="AH79" s="169"/>
      <c r="AI79" s="169"/>
      <c r="AJ79" s="169"/>
      <c r="AK79" s="169"/>
      <c r="AL79" s="169"/>
      <c r="AM79" s="14"/>
      <c r="AO79" s="14"/>
      <c r="AP79" s="14"/>
      <c r="AQ79" s="14"/>
      <c r="AR79" s="14"/>
      <c r="AS79" s="14"/>
      <c r="AT79" s="14"/>
      <c r="AU79" s="14"/>
      <c r="AV79" s="14"/>
    </row>
    <row r="80" spans="1:48" ht="20.100000000000001" customHeight="1">
      <c r="A80" s="140">
        <v>22872</v>
      </c>
      <c r="B80" s="141" t="s">
        <v>158</v>
      </c>
      <c r="C80" s="141" t="s">
        <v>159</v>
      </c>
      <c r="D80" s="142" t="s">
        <v>119</v>
      </c>
      <c r="E80" s="142" t="s">
        <v>862</v>
      </c>
      <c r="F80" s="143">
        <v>5</v>
      </c>
      <c r="G80" s="143">
        <v>30</v>
      </c>
      <c r="H80" s="143" t="s">
        <v>119</v>
      </c>
      <c r="I80" s="144">
        <v>4.2000000000000003E-2</v>
      </c>
      <c r="J80" s="145" t="s">
        <v>790</v>
      </c>
      <c r="K80" s="141"/>
      <c r="L80" s="141" t="s">
        <v>121</v>
      </c>
      <c r="M80" s="145">
        <v>67</v>
      </c>
      <c r="N80" s="145"/>
      <c r="O80" s="17">
        <f t="shared" si="5"/>
        <v>0</v>
      </c>
      <c r="P80" s="17">
        <f t="shared" si="7"/>
        <v>0</v>
      </c>
      <c r="Q80" s="157">
        <f t="shared" si="6"/>
        <v>0</v>
      </c>
      <c r="R80" s="178"/>
      <c r="S80" s="179"/>
      <c r="T80" s="179"/>
      <c r="U80" s="179"/>
      <c r="V80" s="179"/>
      <c r="W80" s="179"/>
      <c r="X80" s="179"/>
      <c r="Y80" s="179"/>
      <c r="Z80" s="179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4"/>
      <c r="AO80" s="14"/>
      <c r="AP80" s="14"/>
      <c r="AQ80" s="14"/>
      <c r="AR80" s="14"/>
      <c r="AS80" s="14"/>
      <c r="AT80" s="14"/>
      <c r="AU80" s="14"/>
      <c r="AV80" s="14"/>
    </row>
    <row r="81" spans="1:48" ht="20.100000000000001" customHeight="1">
      <c r="A81" s="148">
        <v>23756</v>
      </c>
      <c r="B81" s="149" t="s">
        <v>158</v>
      </c>
      <c r="C81" s="149" t="s">
        <v>126</v>
      </c>
      <c r="D81" s="150" t="s">
        <v>119</v>
      </c>
      <c r="E81" s="150" t="s">
        <v>862</v>
      </c>
      <c r="F81" s="151">
        <v>5</v>
      </c>
      <c r="G81" s="151">
        <v>30</v>
      </c>
      <c r="H81" s="151" t="s">
        <v>119</v>
      </c>
      <c r="I81" s="152">
        <v>4.2000000000000003E-2</v>
      </c>
      <c r="J81" s="149" t="s">
        <v>790</v>
      </c>
      <c r="K81" s="149"/>
      <c r="L81" s="149" t="s">
        <v>121</v>
      </c>
      <c r="M81" s="153">
        <v>68</v>
      </c>
      <c r="N81" s="153"/>
      <c r="O81" s="17">
        <f t="shared" si="5"/>
        <v>0</v>
      </c>
      <c r="P81" s="17">
        <f t="shared" si="7"/>
        <v>0</v>
      </c>
      <c r="Q81" s="157">
        <f t="shared" si="6"/>
        <v>0</v>
      </c>
      <c r="R81" s="178"/>
      <c r="S81" s="179"/>
      <c r="T81" s="179"/>
      <c r="U81" s="179"/>
      <c r="V81" s="179"/>
      <c r="W81" s="179"/>
      <c r="X81" s="179"/>
      <c r="Y81" s="179"/>
      <c r="Z81" s="179"/>
      <c r="AA81" s="169"/>
      <c r="AB81" s="169"/>
      <c r="AC81" s="169"/>
      <c r="AD81" s="169"/>
      <c r="AE81" s="169"/>
      <c r="AF81" s="169"/>
      <c r="AG81" s="169"/>
      <c r="AH81" s="169"/>
      <c r="AI81" s="169"/>
      <c r="AJ81" s="169"/>
      <c r="AK81" s="169"/>
      <c r="AL81" s="169"/>
      <c r="AM81" s="14"/>
      <c r="AO81" s="14"/>
      <c r="AP81" s="14"/>
      <c r="AQ81" s="14"/>
      <c r="AR81" s="14"/>
      <c r="AS81" s="14"/>
      <c r="AT81" s="14"/>
      <c r="AU81" s="14"/>
      <c r="AV81" s="14"/>
    </row>
    <row r="82" spans="1:48" ht="20.100000000000001" customHeight="1">
      <c r="A82" s="140">
        <v>22873</v>
      </c>
      <c r="B82" s="141" t="s">
        <v>158</v>
      </c>
      <c r="C82" s="141" t="s">
        <v>644</v>
      </c>
      <c r="D82" s="142" t="s">
        <v>119</v>
      </c>
      <c r="E82" s="142" t="s">
        <v>862</v>
      </c>
      <c r="F82" s="143">
        <v>5</v>
      </c>
      <c r="G82" s="143">
        <v>30</v>
      </c>
      <c r="H82" s="143" t="s">
        <v>119</v>
      </c>
      <c r="I82" s="144">
        <v>4.2000000000000003E-2</v>
      </c>
      <c r="J82" s="145" t="s">
        <v>790</v>
      </c>
      <c r="K82" s="141"/>
      <c r="L82" s="141" t="s">
        <v>121</v>
      </c>
      <c r="M82" s="145">
        <v>69</v>
      </c>
      <c r="N82" s="145"/>
      <c r="O82" s="17">
        <f t="shared" ref="O82:O145" si="8">IF(INT(P82)*10=P82*10,,"ERREUR")</f>
        <v>0</v>
      </c>
      <c r="P82" s="17">
        <f t="shared" si="7"/>
        <v>0</v>
      </c>
      <c r="Q82" s="157">
        <f t="shared" ref="Q82:Q145" si="9">SUM(R82:AL82)</f>
        <v>0</v>
      </c>
      <c r="R82" s="178"/>
      <c r="S82" s="179"/>
      <c r="T82" s="179"/>
      <c r="U82" s="179"/>
      <c r="V82" s="179"/>
      <c r="W82" s="179"/>
      <c r="X82" s="179"/>
      <c r="Y82" s="179"/>
      <c r="Z82" s="179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4"/>
      <c r="AO82" s="14"/>
      <c r="AP82" s="14"/>
      <c r="AQ82" s="14"/>
      <c r="AR82" s="14"/>
      <c r="AS82" s="14"/>
      <c r="AT82" s="14"/>
      <c r="AU82" s="14"/>
      <c r="AV82" s="14"/>
    </row>
    <row r="83" spans="1:48" ht="20.100000000000001" customHeight="1">
      <c r="A83" s="148">
        <v>22874</v>
      </c>
      <c r="B83" s="149" t="s">
        <v>158</v>
      </c>
      <c r="C83" s="149" t="s">
        <v>645</v>
      </c>
      <c r="D83" s="150" t="s">
        <v>119</v>
      </c>
      <c r="E83" s="150" t="s">
        <v>862</v>
      </c>
      <c r="F83" s="151">
        <v>5</v>
      </c>
      <c r="G83" s="151">
        <v>30</v>
      </c>
      <c r="H83" s="151" t="s">
        <v>119</v>
      </c>
      <c r="I83" s="152">
        <v>4.2000000000000003E-2</v>
      </c>
      <c r="J83" s="149" t="s">
        <v>790</v>
      </c>
      <c r="K83" s="149"/>
      <c r="L83" s="149" t="s">
        <v>121</v>
      </c>
      <c r="M83" s="153">
        <v>70</v>
      </c>
      <c r="N83" s="153"/>
      <c r="O83" s="17">
        <f t="shared" si="8"/>
        <v>0</v>
      </c>
      <c r="P83" s="17">
        <f t="shared" si="7"/>
        <v>0</v>
      </c>
      <c r="Q83" s="157">
        <f t="shared" si="9"/>
        <v>0</v>
      </c>
      <c r="R83" s="178"/>
      <c r="S83" s="179"/>
      <c r="T83" s="179"/>
      <c r="U83" s="179"/>
      <c r="V83" s="179"/>
      <c r="W83" s="179"/>
      <c r="X83" s="179"/>
      <c r="Y83" s="179"/>
      <c r="Z83" s="17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69"/>
      <c r="AL83" s="169"/>
      <c r="AM83" s="14"/>
      <c r="AO83" s="14"/>
      <c r="AP83" s="14"/>
      <c r="AQ83" s="14"/>
      <c r="AR83" s="14"/>
      <c r="AS83" s="14"/>
      <c r="AT83" s="14"/>
      <c r="AU83" s="14"/>
      <c r="AV83" s="14"/>
    </row>
    <row r="84" spans="1:48" ht="20.100000000000001" customHeight="1">
      <c r="A84" s="140">
        <v>23031</v>
      </c>
      <c r="B84" s="141" t="s">
        <v>161</v>
      </c>
      <c r="C84" s="141" t="s">
        <v>143</v>
      </c>
      <c r="D84" s="142" t="s">
        <v>119</v>
      </c>
      <c r="E84" s="142" t="s">
        <v>862</v>
      </c>
      <c r="F84" s="143">
        <v>5</v>
      </c>
      <c r="G84" s="143">
        <v>30</v>
      </c>
      <c r="H84" s="143" t="s">
        <v>119</v>
      </c>
      <c r="I84" s="144">
        <v>4.2000000000000003E-2</v>
      </c>
      <c r="J84" s="145" t="s">
        <v>790</v>
      </c>
      <c r="K84" s="141"/>
      <c r="L84" s="141" t="s">
        <v>121</v>
      </c>
      <c r="M84" s="145">
        <v>71</v>
      </c>
      <c r="N84" s="145"/>
      <c r="O84" s="17">
        <f t="shared" si="8"/>
        <v>0</v>
      </c>
      <c r="P84" s="17">
        <f t="shared" si="7"/>
        <v>0</v>
      </c>
      <c r="Q84" s="157">
        <f t="shared" si="9"/>
        <v>0</v>
      </c>
      <c r="R84" s="178"/>
      <c r="S84" s="179"/>
      <c r="T84" s="179"/>
      <c r="U84" s="179"/>
      <c r="V84" s="179"/>
      <c r="W84" s="179"/>
      <c r="X84" s="179"/>
      <c r="Y84" s="179"/>
      <c r="Z84" s="179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4"/>
      <c r="AO84" s="14"/>
      <c r="AP84" s="14"/>
      <c r="AQ84" s="14"/>
      <c r="AR84" s="14"/>
      <c r="AS84" s="14"/>
      <c r="AT84" s="14"/>
      <c r="AU84" s="14"/>
      <c r="AV84" s="14"/>
    </row>
    <row r="85" spans="1:48" ht="20.100000000000001" customHeight="1">
      <c r="A85" s="148">
        <v>25149</v>
      </c>
      <c r="B85" s="149" t="s">
        <v>164</v>
      </c>
      <c r="C85" s="149" t="s">
        <v>165</v>
      </c>
      <c r="D85" s="150" t="s">
        <v>119</v>
      </c>
      <c r="E85" s="150" t="s">
        <v>862</v>
      </c>
      <c r="F85" s="151">
        <v>6</v>
      </c>
      <c r="G85" s="151">
        <v>30</v>
      </c>
      <c r="H85" s="151" t="s">
        <v>119</v>
      </c>
      <c r="I85" s="152"/>
      <c r="J85" s="149" t="s">
        <v>791</v>
      </c>
      <c r="K85" s="149"/>
      <c r="L85" s="149" t="s">
        <v>121</v>
      </c>
      <c r="M85" s="153">
        <v>72</v>
      </c>
      <c r="N85" s="153"/>
      <c r="O85" s="17">
        <f t="shared" si="8"/>
        <v>0</v>
      </c>
      <c r="P85" s="17">
        <f t="shared" si="7"/>
        <v>0</v>
      </c>
      <c r="Q85" s="157">
        <f t="shared" si="9"/>
        <v>0</v>
      </c>
      <c r="R85" s="178"/>
      <c r="S85" s="179"/>
      <c r="T85" s="179"/>
      <c r="U85" s="179"/>
      <c r="V85" s="179"/>
      <c r="W85" s="179"/>
      <c r="X85" s="179"/>
      <c r="Y85" s="179"/>
      <c r="Z85" s="179"/>
      <c r="AA85" s="169"/>
      <c r="AB85" s="169"/>
      <c r="AC85" s="169"/>
      <c r="AD85" s="169"/>
      <c r="AE85" s="169"/>
      <c r="AF85" s="169"/>
      <c r="AG85" s="169"/>
      <c r="AH85" s="169"/>
      <c r="AI85" s="169"/>
      <c r="AJ85" s="169"/>
      <c r="AK85" s="169"/>
      <c r="AL85" s="169"/>
      <c r="AM85" s="14"/>
      <c r="AO85" s="14"/>
      <c r="AP85" s="14"/>
      <c r="AQ85" s="14"/>
      <c r="AR85" s="14"/>
      <c r="AS85" s="14"/>
      <c r="AT85" s="14"/>
      <c r="AU85" s="14"/>
      <c r="AV85" s="14"/>
    </row>
    <row r="86" spans="1:48" ht="20.100000000000001" customHeight="1">
      <c r="A86" s="140">
        <v>25913</v>
      </c>
      <c r="B86" s="141" t="s">
        <v>646</v>
      </c>
      <c r="C86" s="141" t="s">
        <v>647</v>
      </c>
      <c r="D86" s="142" t="s">
        <v>142</v>
      </c>
      <c r="E86" s="142" t="s">
        <v>862</v>
      </c>
      <c r="F86" s="143">
        <v>8</v>
      </c>
      <c r="G86" s="143">
        <v>30</v>
      </c>
      <c r="H86" s="143" t="s">
        <v>240</v>
      </c>
      <c r="I86" s="144"/>
      <c r="J86" s="145" t="s">
        <v>795</v>
      </c>
      <c r="K86" s="141"/>
      <c r="L86" s="141" t="s">
        <v>121</v>
      </c>
      <c r="M86" s="145">
        <v>73</v>
      </c>
      <c r="N86" s="145"/>
      <c r="O86" s="17">
        <f t="shared" si="8"/>
        <v>0</v>
      </c>
      <c r="P86" s="17">
        <f t="shared" si="7"/>
        <v>0</v>
      </c>
      <c r="Q86" s="157">
        <f t="shared" si="9"/>
        <v>0</v>
      </c>
      <c r="R86" s="178"/>
      <c r="S86" s="179"/>
      <c r="T86" s="179"/>
      <c r="U86" s="179"/>
      <c r="V86" s="179"/>
      <c r="W86" s="179"/>
      <c r="X86" s="179"/>
      <c r="Y86" s="179"/>
      <c r="Z86" s="179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4"/>
      <c r="AO86" s="14"/>
      <c r="AP86" s="14"/>
      <c r="AQ86" s="14"/>
      <c r="AR86" s="14"/>
      <c r="AS86" s="14"/>
      <c r="AT86" s="14"/>
      <c r="AU86" s="14"/>
      <c r="AV86" s="14"/>
    </row>
    <row r="87" spans="1:48" ht="20.100000000000001" customHeight="1">
      <c r="A87" s="148">
        <v>25914</v>
      </c>
      <c r="B87" s="149" t="s">
        <v>646</v>
      </c>
      <c r="C87" s="149" t="s">
        <v>648</v>
      </c>
      <c r="D87" s="150" t="s">
        <v>142</v>
      </c>
      <c r="E87" s="150" t="s">
        <v>862</v>
      </c>
      <c r="F87" s="151">
        <v>8</v>
      </c>
      <c r="G87" s="151">
        <v>30</v>
      </c>
      <c r="H87" s="151" t="s">
        <v>638</v>
      </c>
      <c r="I87" s="152"/>
      <c r="J87" s="149" t="s">
        <v>795</v>
      </c>
      <c r="K87" s="149"/>
      <c r="L87" s="149" t="s">
        <v>121</v>
      </c>
      <c r="M87" s="153">
        <v>74</v>
      </c>
      <c r="N87" s="153"/>
      <c r="O87" s="17">
        <f t="shared" si="8"/>
        <v>0</v>
      </c>
      <c r="P87" s="17">
        <f t="shared" si="7"/>
        <v>0</v>
      </c>
      <c r="Q87" s="157">
        <f t="shared" si="9"/>
        <v>0</v>
      </c>
      <c r="R87" s="178"/>
      <c r="S87" s="179"/>
      <c r="T87" s="179"/>
      <c r="U87" s="179"/>
      <c r="V87" s="179"/>
      <c r="W87" s="179"/>
      <c r="X87" s="179"/>
      <c r="Y87" s="179"/>
      <c r="Z87" s="179"/>
      <c r="AA87" s="169"/>
      <c r="AB87" s="169"/>
      <c r="AC87" s="169"/>
      <c r="AD87" s="169"/>
      <c r="AE87" s="169"/>
      <c r="AF87" s="169"/>
      <c r="AG87" s="169"/>
      <c r="AH87" s="169"/>
      <c r="AI87" s="169"/>
      <c r="AJ87" s="169"/>
      <c r="AK87" s="169"/>
      <c r="AL87" s="169"/>
      <c r="AM87" s="14"/>
      <c r="AO87" s="14"/>
      <c r="AP87" s="14"/>
      <c r="AQ87" s="14"/>
      <c r="AR87" s="14"/>
      <c r="AS87" s="14"/>
      <c r="AT87" s="14"/>
      <c r="AU87" s="14"/>
      <c r="AV87" s="14"/>
    </row>
    <row r="88" spans="1:48" ht="20.100000000000001" customHeight="1">
      <c r="A88" s="140">
        <v>27492</v>
      </c>
      <c r="B88" s="141" t="s">
        <v>646</v>
      </c>
      <c r="C88" s="141" t="s">
        <v>771</v>
      </c>
      <c r="D88" s="142" t="s">
        <v>119</v>
      </c>
      <c r="E88" s="142" t="s">
        <v>862</v>
      </c>
      <c r="F88" s="143">
        <v>6</v>
      </c>
      <c r="G88" s="143">
        <v>30</v>
      </c>
      <c r="H88" s="143" t="s">
        <v>132</v>
      </c>
      <c r="I88" s="144"/>
      <c r="J88" s="145" t="s">
        <v>795</v>
      </c>
      <c r="K88" s="141" t="s">
        <v>125</v>
      </c>
      <c r="L88" s="141" t="s">
        <v>121</v>
      </c>
      <c r="M88" s="145">
        <v>75</v>
      </c>
      <c r="N88" s="145"/>
      <c r="O88" s="17">
        <f t="shared" si="8"/>
        <v>0</v>
      </c>
      <c r="P88" s="17">
        <f t="shared" si="7"/>
        <v>0</v>
      </c>
      <c r="Q88" s="157">
        <f t="shared" si="9"/>
        <v>0</v>
      </c>
      <c r="R88" s="178"/>
      <c r="S88" s="179"/>
      <c r="T88" s="179"/>
      <c r="U88" s="179"/>
      <c r="V88" s="179"/>
      <c r="W88" s="179"/>
      <c r="X88" s="179"/>
      <c r="Y88" s="179"/>
      <c r="Z88" s="179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4"/>
      <c r="AO88" s="14"/>
      <c r="AP88" s="14"/>
      <c r="AQ88" s="14"/>
      <c r="AR88" s="14"/>
      <c r="AS88" s="14"/>
      <c r="AT88" s="14"/>
      <c r="AU88" s="14"/>
      <c r="AV88" s="14"/>
    </row>
    <row r="89" spans="1:48" ht="20.100000000000001" customHeight="1">
      <c r="A89" s="148">
        <v>27495</v>
      </c>
      <c r="B89" s="149" t="s">
        <v>649</v>
      </c>
      <c r="C89" s="149" t="s">
        <v>175</v>
      </c>
      <c r="D89" s="150" t="s">
        <v>142</v>
      </c>
      <c r="E89" s="150" t="s">
        <v>862</v>
      </c>
      <c r="F89" s="151">
        <v>10</v>
      </c>
      <c r="G89" s="151">
        <v>30</v>
      </c>
      <c r="H89" s="151" t="s">
        <v>119</v>
      </c>
      <c r="I89" s="152"/>
      <c r="J89" s="149" t="s">
        <v>795</v>
      </c>
      <c r="K89" s="149" t="s">
        <v>125</v>
      </c>
      <c r="L89" s="149" t="s">
        <v>121</v>
      </c>
      <c r="M89" s="153">
        <v>76</v>
      </c>
      <c r="N89" s="153"/>
      <c r="O89" s="17">
        <f t="shared" si="8"/>
        <v>0</v>
      </c>
      <c r="P89" s="17">
        <f t="shared" si="7"/>
        <v>0</v>
      </c>
      <c r="Q89" s="157">
        <f t="shared" si="9"/>
        <v>0</v>
      </c>
      <c r="R89" s="178"/>
      <c r="S89" s="179"/>
      <c r="T89" s="179"/>
      <c r="U89" s="179"/>
      <c r="V89" s="179"/>
      <c r="W89" s="179"/>
      <c r="X89" s="179"/>
      <c r="Y89" s="179"/>
      <c r="Z89" s="17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69"/>
      <c r="AL89" s="169"/>
      <c r="AM89" s="14"/>
      <c r="AO89" s="14"/>
      <c r="AP89" s="14"/>
      <c r="AQ89" s="14"/>
      <c r="AR89" s="14"/>
      <c r="AS89" s="14"/>
      <c r="AT89" s="14"/>
      <c r="AU89" s="14"/>
      <c r="AV89" s="14"/>
    </row>
    <row r="90" spans="1:48" ht="20.100000000000001" customHeight="1">
      <c r="A90" s="140">
        <v>25915</v>
      </c>
      <c r="B90" s="141" t="s">
        <v>649</v>
      </c>
      <c r="C90" s="141" t="s">
        <v>650</v>
      </c>
      <c r="D90" s="142" t="s">
        <v>142</v>
      </c>
      <c r="E90" s="142" t="s">
        <v>862</v>
      </c>
      <c r="F90" s="143">
        <v>10</v>
      </c>
      <c r="G90" s="143">
        <v>30</v>
      </c>
      <c r="H90" s="143" t="s">
        <v>119</v>
      </c>
      <c r="I90" s="144"/>
      <c r="J90" s="145" t="s">
        <v>795</v>
      </c>
      <c r="K90" s="141"/>
      <c r="L90" s="141" t="s">
        <v>121</v>
      </c>
      <c r="M90" s="145">
        <v>77</v>
      </c>
      <c r="N90" s="145"/>
      <c r="O90" s="17">
        <f t="shared" si="8"/>
        <v>0</v>
      </c>
      <c r="P90" s="17">
        <f t="shared" si="7"/>
        <v>0</v>
      </c>
      <c r="Q90" s="157">
        <f t="shared" si="9"/>
        <v>0</v>
      </c>
      <c r="R90" s="178"/>
      <c r="S90" s="179"/>
      <c r="T90" s="179"/>
      <c r="U90" s="179"/>
      <c r="V90" s="179"/>
      <c r="W90" s="179"/>
      <c r="X90" s="179"/>
      <c r="Y90" s="179"/>
      <c r="Z90" s="179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4"/>
      <c r="AO90" s="14"/>
      <c r="AP90" s="14"/>
      <c r="AQ90" s="14"/>
      <c r="AR90" s="14"/>
      <c r="AS90" s="14"/>
      <c r="AT90" s="14"/>
      <c r="AU90" s="14"/>
      <c r="AV90" s="14"/>
    </row>
    <row r="91" spans="1:48" ht="20.100000000000001" customHeight="1">
      <c r="A91" s="148">
        <v>1027</v>
      </c>
      <c r="B91" s="149" t="s">
        <v>166</v>
      </c>
      <c r="C91" s="149" t="s">
        <v>651</v>
      </c>
      <c r="D91" s="150" t="s">
        <v>119</v>
      </c>
      <c r="E91" s="150" t="s">
        <v>862</v>
      </c>
      <c r="F91" s="151">
        <v>8</v>
      </c>
      <c r="G91" s="151">
        <v>30</v>
      </c>
      <c r="H91" s="151" t="s">
        <v>132</v>
      </c>
      <c r="I91" s="152"/>
      <c r="J91" s="149" t="s">
        <v>792</v>
      </c>
      <c r="K91" s="149"/>
      <c r="L91" s="149" t="s">
        <v>121</v>
      </c>
      <c r="M91" s="153">
        <v>78</v>
      </c>
      <c r="N91" s="153"/>
      <c r="O91" s="17">
        <f t="shared" si="8"/>
        <v>0</v>
      </c>
      <c r="P91" s="17">
        <f t="shared" si="7"/>
        <v>0</v>
      </c>
      <c r="Q91" s="157">
        <f t="shared" si="9"/>
        <v>0</v>
      </c>
      <c r="R91" s="178"/>
      <c r="S91" s="179"/>
      <c r="T91" s="179"/>
      <c r="U91" s="179"/>
      <c r="V91" s="179"/>
      <c r="W91" s="179"/>
      <c r="X91" s="179"/>
      <c r="Y91" s="179"/>
      <c r="Z91" s="17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69"/>
      <c r="AL91" s="169"/>
      <c r="AM91" s="14"/>
      <c r="AO91" s="14"/>
      <c r="AP91" s="14"/>
      <c r="AQ91" s="14"/>
      <c r="AR91" s="14"/>
      <c r="AS91" s="14"/>
      <c r="AT91" s="14"/>
      <c r="AU91" s="14"/>
      <c r="AV91" s="14"/>
    </row>
    <row r="92" spans="1:48" ht="20.100000000000001" customHeight="1">
      <c r="A92" s="140">
        <v>25916</v>
      </c>
      <c r="B92" s="141" t="s">
        <v>652</v>
      </c>
      <c r="C92" s="141" t="s">
        <v>653</v>
      </c>
      <c r="D92" s="142" t="s">
        <v>142</v>
      </c>
      <c r="E92" s="142" t="s">
        <v>862</v>
      </c>
      <c r="F92" s="143">
        <v>8</v>
      </c>
      <c r="G92" s="143">
        <v>30</v>
      </c>
      <c r="H92" s="143" t="s">
        <v>240</v>
      </c>
      <c r="I92" s="144"/>
      <c r="J92" s="145" t="s">
        <v>795</v>
      </c>
      <c r="K92" s="141"/>
      <c r="L92" s="141" t="s">
        <v>121</v>
      </c>
      <c r="M92" s="145">
        <v>79</v>
      </c>
      <c r="N92" s="145"/>
      <c r="O92" s="17">
        <f t="shared" si="8"/>
        <v>0</v>
      </c>
      <c r="P92" s="17">
        <f t="shared" si="7"/>
        <v>0</v>
      </c>
      <c r="Q92" s="157">
        <f t="shared" si="9"/>
        <v>0</v>
      </c>
      <c r="R92" s="178"/>
      <c r="S92" s="179"/>
      <c r="T92" s="179"/>
      <c r="U92" s="179"/>
      <c r="V92" s="179"/>
      <c r="W92" s="179"/>
      <c r="X92" s="179"/>
      <c r="Y92" s="179"/>
      <c r="Z92" s="179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4"/>
      <c r="AO92" s="14"/>
      <c r="AP92" s="14"/>
      <c r="AQ92" s="14"/>
      <c r="AR92" s="14"/>
      <c r="AS92" s="14"/>
      <c r="AT92" s="14"/>
      <c r="AU92" s="14"/>
      <c r="AV92" s="14"/>
    </row>
    <row r="93" spans="1:48" ht="20.100000000000001" customHeight="1">
      <c r="A93" s="148">
        <v>25917</v>
      </c>
      <c r="B93" s="149" t="s">
        <v>652</v>
      </c>
      <c r="C93" s="149" t="s">
        <v>654</v>
      </c>
      <c r="D93" s="150" t="s">
        <v>142</v>
      </c>
      <c r="E93" s="150" t="s">
        <v>862</v>
      </c>
      <c r="F93" s="151">
        <v>8</v>
      </c>
      <c r="G93" s="151">
        <v>30</v>
      </c>
      <c r="H93" s="151" t="s">
        <v>240</v>
      </c>
      <c r="I93" s="152"/>
      <c r="J93" s="149" t="s">
        <v>795</v>
      </c>
      <c r="K93" s="149"/>
      <c r="L93" s="149" t="s">
        <v>121</v>
      </c>
      <c r="M93" s="153">
        <v>80</v>
      </c>
      <c r="N93" s="153"/>
      <c r="O93" s="17">
        <f t="shared" si="8"/>
        <v>0</v>
      </c>
      <c r="P93" s="17">
        <f t="shared" si="7"/>
        <v>0</v>
      </c>
      <c r="Q93" s="157">
        <f t="shared" si="9"/>
        <v>0</v>
      </c>
      <c r="R93" s="178"/>
      <c r="S93" s="179"/>
      <c r="T93" s="179"/>
      <c r="U93" s="179"/>
      <c r="V93" s="179"/>
      <c r="W93" s="179"/>
      <c r="X93" s="179"/>
      <c r="Y93" s="179"/>
      <c r="Z93" s="179"/>
      <c r="AA93" s="169"/>
      <c r="AB93" s="169"/>
      <c r="AC93" s="169"/>
      <c r="AD93" s="169"/>
      <c r="AE93" s="169"/>
      <c r="AF93" s="169"/>
      <c r="AG93" s="169"/>
      <c r="AH93" s="169"/>
      <c r="AI93" s="169"/>
      <c r="AJ93" s="169"/>
      <c r="AK93" s="169"/>
      <c r="AL93" s="169"/>
      <c r="AM93" s="14"/>
      <c r="AO93" s="14"/>
      <c r="AP93" s="14"/>
      <c r="AQ93" s="14"/>
      <c r="AR93" s="14"/>
      <c r="AS93" s="14"/>
      <c r="AT93" s="14"/>
      <c r="AU93" s="14"/>
      <c r="AV93" s="14"/>
    </row>
    <row r="94" spans="1:48" ht="20.100000000000001" customHeight="1">
      <c r="A94" s="122"/>
      <c r="B94" s="128" t="s">
        <v>119</v>
      </c>
      <c r="C94" s="123"/>
      <c r="D94" s="124"/>
      <c r="E94" s="124"/>
      <c r="F94" s="124"/>
      <c r="G94" s="124"/>
      <c r="H94" s="124"/>
      <c r="I94" s="125"/>
      <c r="J94" s="123" t="s">
        <v>247</v>
      </c>
      <c r="K94" s="123"/>
      <c r="L94" s="123"/>
      <c r="M94" s="123">
        <v>81</v>
      </c>
      <c r="N94" s="123"/>
      <c r="O94" s="17"/>
      <c r="P94" s="17"/>
      <c r="Q94" s="157"/>
      <c r="R94" s="172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H94" s="173"/>
      <c r="AI94" s="173"/>
      <c r="AJ94" s="173"/>
      <c r="AK94" s="173"/>
      <c r="AL94" s="173"/>
      <c r="AM94" s="14"/>
      <c r="AO94" s="14"/>
      <c r="AP94" s="14"/>
      <c r="AQ94" s="14"/>
      <c r="AR94" s="14"/>
      <c r="AS94" s="14"/>
      <c r="AT94" s="14"/>
      <c r="AU94" s="14"/>
      <c r="AV94" s="14"/>
    </row>
    <row r="95" spans="1:48" ht="20.100000000000001" customHeight="1">
      <c r="A95" s="18">
        <v>22879</v>
      </c>
      <c r="B95" s="19" t="s">
        <v>167</v>
      </c>
      <c r="C95" s="19" t="s">
        <v>168</v>
      </c>
      <c r="D95" s="30" t="s">
        <v>142</v>
      </c>
      <c r="E95" s="30" t="s">
        <v>865</v>
      </c>
      <c r="F95" s="29">
        <v>14</v>
      </c>
      <c r="G95" s="29">
        <v>30</v>
      </c>
      <c r="H95" s="29" t="s">
        <v>119</v>
      </c>
      <c r="I95" s="34"/>
      <c r="J95" s="19" t="s">
        <v>790</v>
      </c>
      <c r="K95" s="19"/>
      <c r="L95" s="19" t="s">
        <v>121</v>
      </c>
      <c r="M95" s="24">
        <v>82</v>
      </c>
      <c r="N95" s="24"/>
      <c r="O95" s="17">
        <f t="shared" si="8"/>
        <v>0</v>
      </c>
      <c r="P95" s="17">
        <f t="shared" ref="P95:P111" si="10">Q95/G95</f>
        <v>0</v>
      </c>
      <c r="Q95" s="157">
        <f t="shared" si="9"/>
        <v>0</v>
      </c>
      <c r="R95" s="178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4"/>
      <c r="AK95" s="174"/>
      <c r="AL95" s="174"/>
      <c r="AM95" s="14"/>
      <c r="AO95" s="14"/>
      <c r="AP95" s="14"/>
      <c r="AQ95" s="14"/>
      <c r="AR95" s="14"/>
      <c r="AS95" s="14"/>
      <c r="AT95" s="14"/>
      <c r="AU95" s="14"/>
      <c r="AV95" s="14"/>
    </row>
    <row r="96" spans="1:48" ht="20.100000000000001" customHeight="1">
      <c r="A96" s="61">
        <v>22879</v>
      </c>
      <c r="B96" s="62" t="s">
        <v>167</v>
      </c>
      <c r="C96" s="62" t="s">
        <v>169</v>
      </c>
      <c r="D96" s="63" t="s">
        <v>142</v>
      </c>
      <c r="E96" s="63" t="s">
        <v>866</v>
      </c>
      <c r="F96" s="64">
        <v>14</v>
      </c>
      <c r="G96" s="64">
        <v>144</v>
      </c>
      <c r="H96" s="64" t="s">
        <v>119</v>
      </c>
      <c r="I96" s="65"/>
      <c r="J96" s="62" t="s">
        <v>790</v>
      </c>
      <c r="K96" s="62"/>
      <c r="L96" s="62" t="s">
        <v>121</v>
      </c>
      <c r="M96" s="66">
        <v>83</v>
      </c>
      <c r="N96" s="66"/>
      <c r="O96" s="17">
        <f t="shared" si="8"/>
        <v>0</v>
      </c>
      <c r="P96" s="17">
        <f t="shared" si="10"/>
        <v>0</v>
      </c>
      <c r="Q96" s="157">
        <f t="shared" si="9"/>
        <v>0</v>
      </c>
      <c r="R96" s="178"/>
      <c r="S96" s="179"/>
      <c r="T96" s="179"/>
      <c r="U96" s="179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  <c r="AH96" s="179"/>
      <c r="AI96" s="179"/>
      <c r="AJ96" s="175"/>
      <c r="AK96" s="175"/>
      <c r="AL96" s="175"/>
      <c r="AM96" s="14"/>
      <c r="AO96" s="14"/>
      <c r="AP96" s="14"/>
      <c r="AQ96" s="14"/>
      <c r="AR96" s="14"/>
      <c r="AS96" s="14"/>
      <c r="AT96" s="14"/>
      <c r="AU96" s="14"/>
      <c r="AV96" s="14"/>
    </row>
    <row r="97" spans="1:48" ht="20.100000000000001" customHeight="1">
      <c r="A97" s="18">
        <v>10439</v>
      </c>
      <c r="B97" s="19" t="s">
        <v>167</v>
      </c>
      <c r="C97" s="19" t="s">
        <v>170</v>
      </c>
      <c r="D97" s="30" t="s">
        <v>142</v>
      </c>
      <c r="E97" s="30" t="s">
        <v>865</v>
      </c>
      <c r="F97" s="29">
        <v>14</v>
      </c>
      <c r="G97" s="29">
        <v>30</v>
      </c>
      <c r="H97" s="29" t="s">
        <v>119</v>
      </c>
      <c r="I97" s="34"/>
      <c r="J97" s="19" t="s">
        <v>790</v>
      </c>
      <c r="K97" s="19"/>
      <c r="L97" s="19" t="s">
        <v>121</v>
      </c>
      <c r="M97" s="24">
        <v>84</v>
      </c>
      <c r="N97" s="24"/>
      <c r="O97" s="17">
        <f t="shared" si="8"/>
        <v>0</v>
      </c>
      <c r="P97" s="17">
        <f t="shared" si="10"/>
        <v>0</v>
      </c>
      <c r="Q97" s="157">
        <f t="shared" si="9"/>
        <v>0</v>
      </c>
      <c r="R97" s="178"/>
      <c r="S97" s="179"/>
      <c r="T97" s="179"/>
      <c r="U97" s="179"/>
      <c r="V97" s="179"/>
      <c r="W97" s="179"/>
      <c r="X97" s="179"/>
      <c r="Y97" s="179"/>
      <c r="Z97" s="179"/>
      <c r="AA97" s="179"/>
      <c r="AB97" s="179"/>
      <c r="AC97" s="179"/>
      <c r="AD97" s="179"/>
      <c r="AE97" s="179"/>
      <c r="AF97" s="179"/>
      <c r="AG97" s="179"/>
      <c r="AH97" s="179"/>
      <c r="AI97" s="179"/>
      <c r="AJ97" s="174"/>
      <c r="AK97" s="174"/>
      <c r="AL97" s="174"/>
      <c r="AM97" s="14"/>
      <c r="AO97" s="14"/>
      <c r="AP97" s="14"/>
      <c r="AQ97" s="14"/>
      <c r="AR97" s="14"/>
      <c r="AS97" s="14"/>
      <c r="AT97" s="14"/>
      <c r="AU97" s="14"/>
      <c r="AV97" s="14"/>
    </row>
    <row r="98" spans="1:48" ht="20.100000000000001" customHeight="1">
      <c r="A98" s="61">
        <v>10439</v>
      </c>
      <c r="B98" s="62" t="s">
        <v>167</v>
      </c>
      <c r="C98" s="62" t="s">
        <v>171</v>
      </c>
      <c r="D98" s="63" t="s">
        <v>142</v>
      </c>
      <c r="E98" s="63" t="s">
        <v>866</v>
      </c>
      <c r="F98" s="64">
        <v>14</v>
      </c>
      <c r="G98" s="64">
        <v>144</v>
      </c>
      <c r="H98" s="64" t="s">
        <v>119</v>
      </c>
      <c r="I98" s="65"/>
      <c r="J98" s="62" t="s">
        <v>790</v>
      </c>
      <c r="K98" s="62"/>
      <c r="L98" s="62" t="s">
        <v>121</v>
      </c>
      <c r="M98" s="66">
        <v>85</v>
      </c>
      <c r="N98" s="66"/>
      <c r="O98" s="17">
        <f t="shared" si="8"/>
        <v>0</v>
      </c>
      <c r="P98" s="17">
        <f t="shared" si="10"/>
        <v>0</v>
      </c>
      <c r="Q98" s="157">
        <f t="shared" si="9"/>
        <v>0</v>
      </c>
      <c r="R98" s="178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75"/>
      <c r="AK98" s="175"/>
      <c r="AL98" s="175"/>
      <c r="AM98" s="14"/>
      <c r="AO98" s="14"/>
      <c r="AP98" s="14"/>
      <c r="AQ98" s="14"/>
      <c r="AR98" s="14"/>
      <c r="AS98" s="14"/>
      <c r="AT98" s="14"/>
      <c r="AU98" s="14"/>
      <c r="AV98" s="14"/>
    </row>
    <row r="99" spans="1:48" ht="20.100000000000001" customHeight="1">
      <c r="A99" s="18">
        <v>10440</v>
      </c>
      <c r="B99" s="19" t="s">
        <v>167</v>
      </c>
      <c r="C99" s="19" t="s">
        <v>172</v>
      </c>
      <c r="D99" s="30" t="s">
        <v>142</v>
      </c>
      <c r="E99" s="30" t="s">
        <v>865</v>
      </c>
      <c r="F99" s="29">
        <v>14</v>
      </c>
      <c r="G99" s="29">
        <v>30</v>
      </c>
      <c r="H99" s="29" t="s">
        <v>119</v>
      </c>
      <c r="I99" s="34"/>
      <c r="J99" s="19" t="s">
        <v>790</v>
      </c>
      <c r="K99" s="19"/>
      <c r="L99" s="19" t="s">
        <v>121</v>
      </c>
      <c r="M99" s="24">
        <v>86</v>
      </c>
      <c r="N99" s="24"/>
      <c r="O99" s="17">
        <f t="shared" si="8"/>
        <v>0</v>
      </c>
      <c r="P99" s="17">
        <f t="shared" si="10"/>
        <v>0</v>
      </c>
      <c r="Q99" s="157">
        <f t="shared" si="9"/>
        <v>0</v>
      </c>
      <c r="R99" s="178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4"/>
      <c r="AK99" s="174"/>
      <c r="AL99" s="174"/>
      <c r="AM99" s="14"/>
      <c r="AO99" s="14"/>
      <c r="AP99" s="14"/>
      <c r="AQ99" s="14"/>
      <c r="AR99" s="14"/>
      <c r="AS99" s="14"/>
      <c r="AT99" s="14"/>
      <c r="AU99" s="14"/>
      <c r="AV99" s="14"/>
    </row>
    <row r="100" spans="1:48" ht="20.100000000000001" customHeight="1">
      <c r="A100" s="61">
        <v>10440</v>
      </c>
      <c r="B100" s="62" t="s">
        <v>167</v>
      </c>
      <c r="C100" s="62" t="s">
        <v>172</v>
      </c>
      <c r="D100" s="63" t="s">
        <v>142</v>
      </c>
      <c r="E100" s="63" t="s">
        <v>866</v>
      </c>
      <c r="F100" s="64">
        <v>14</v>
      </c>
      <c r="G100" s="64">
        <v>144</v>
      </c>
      <c r="H100" s="64" t="s">
        <v>119</v>
      </c>
      <c r="I100" s="65"/>
      <c r="J100" s="62" t="s">
        <v>790</v>
      </c>
      <c r="K100" s="62"/>
      <c r="L100" s="62" t="s">
        <v>121</v>
      </c>
      <c r="M100" s="66">
        <v>87</v>
      </c>
      <c r="N100" s="66"/>
      <c r="O100" s="17">
        <f t="shared" si="8"/>
        <v>0</v>
      </c>
      <c r="P100" s="17">
        <f t="shared" si="10"/>
        <v>0</v>
      </c>
      <c r="Q100" s="157">
        <f t="shared" si="9"/>
        <v>0</v>
      </c>
      <c r="R100" s="178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75"/>
      <c r="AK100" s="175"/>
      <c r="AL100" s="175"/>
      <c r="AM100" s="14"/>
      <c r="AO100" s="14"/>
      <c r="AP100" s="14"/>
      <c r="AQ100" s="14"/>
      <c r="AR100" s="14"/>
      <c r="AS100" s="14"/>
      <c r="AT100" s="14"/>
      <c r="AU100" s="14"/>
      <c r="AV100" s="14"/>
    </row>
    <row r="101" spans="1:48" ht="20.100000000000001" customHeight="1">
      <c r="A101" s="18">
        <v>10441</v>
      </c>
      <c r="B101" s="19" t="s">
        <v>167</v>
      </c>
      <c r="C101" s="19" t="s">
        <v>173</v>
      </c>
      <c r="D101" s="30" t="s">
        <v>142</v>
      </c>
      <c r="E101" s="30" t="s">
        <v>865</v>
      </c>
      <c r="F101" s="29">
        <v>14</v>
      </c>
      <c r="G101" s="29">
        <v>30</v>
      </c>
      <c r="H101" s="29" t="s">
        <v>119</v>
      </c>
      <c r="I101" s="34"/>
      <c r="J101" s="19" t="s">
        <v>790</v>
      </c>
      <c r="K101" s="19"/>
      <c r="L101" s="19" t="s">
        <v>121</v>
      </c>
      <c r="M101" s="24">
        <v>88</v>
      </c>
      <c r="N101" s="24"/>
      <c r="O101" s="17">
        <f t="shared" si="8"/>
        <v>0</v>
      </c>
      <c r="P101" s="17">
        <f t="shared" si="10"/>
        <v>0</v>
      </c>
      <c r="Q101" s="157">
        <f t="shared" si="9"/>
        <v>0</v>
      </c>
      <c r="R101" s="178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74"/>
      <c r="AK101" s="174"/>
      <c r="AL101" s="174"/>
      <c r="AM101" s="14"/>
      <c r="AO101" s="14"/>
      <c r="AP101" s="14"/>
      <c r="AQ101" s="14"/>
      <c r="AR101" s="14"/>
      <c r="AS101" s="14"/>
      <c r="AT101" s="14"/>
      <c r="AU101" s="14"/>
      <c r="AV101" s="14"/>
    </row>
    <row r="102" spans="1:48" ht="20.100000000000001" customHeight="1">
      <c r="A102" s="61">
        <v>10441</v>
      </c>
      <c r="B102" s="62" t="s">
        <v>167</v>
      </c>
      <c r="C102" s="62" t="s">
        <v>174</v>
      </c>
      <c r="D102" s="63" t="s">
        <v>142</v>
      </c>
      <c r="E102" s="63" t="s">
        <v>866</v>
      </c>
      <c r="F102" s="64">
        <v>14</v>
      </c>
      <c r="G102" s="64">
        <v>144</v>
      </c>
      <c r="H102" s="64" t="s">
        <v>119</v>
      </c>
      <c r="I102" s="65"/>
      <c r="J102" s="62" t="s">
        <v>790</v>
      </c>
      <c r="K102" s="62"/>
      <c r="L102" s="62" t="s">
        <v>121</v>
      </c>
      <c r="M102" s="66">
        <v>89</v>
      </c>
      <c r="N102" s="66"/>
      <c r="O102" s="17">
        <f t="shared" si="8"/>
        <v>0</v>
      </c>
      <c r="P102" s="17">
        <f t="shared" si="10"/>
        <v>0</v>
      </c>
      <c r="Q102" s="157">
        <f t="shared" si="9"/>
        <v>0</v>
      </c>
      <c r="R102" s="178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75"/>
      <c r="AK102" s="175"/>
      <c r="AL102" s="175"/>
      <c r="AM102" s="14"/>
      <c r="AO102" s="14"/>
      <c r="AP102" s="14"/>
      <c r="AQ102" s="14"/>
      <c r="AR102" s="14"/>
      <c r="AS102" s="14"/>
      <c r="AT102" s="14"/>
      <c r="AU102" s="14"/>
      <c r="AV102" s="14"/>
    </row>
    <row r="103" spans="1:48" ht="20.100000000000001" customHeight="1">
      <c r="A103" s="18">
        <v>23757</v>
      </c>
      <c r="B103" s="19" t="s">
        <v>178</v>
      </c>
      <c r="C103" s="19" t="s">
        <v>179</v>
      </c>
      <c r="D103" s="30" t="s">
        <v>142</v>
      </c>
      <c r="E103" s="30" t="s">
        <v>865</v>
      </c>
      <c r="F103" s="29">
        <v>14</v>
      </c>
      <c r="G103" s="29">
        <v>30</v>
      </c>
      <c r="H103" s="29" t="s">
        <v>119</v>
      </c>
      <c r="I103" s="34"/>
      <c r="J103" s="19" t="s">
        <v>790</v>
      </c>
      <c r="K103" s="19"/>
      <c r="L103" s="19" t="s">
        <v>121</v>
      </c>
      <c r="M103" s="24">
        <v>90</v>
      </c>
      <c r="N103" s="24"/>
      <c r="O103" s="17">
        <f t="shared" si="8"/>
        <v>0</v>
      </c>
      <c r="P103" s="17">
        <f t="shared" si="10"/>
        <v>0</v>
      </c>
      <c r="Q103" s="157">
        <f t="shared" si="9"/>
        <v>0</v>
      </c>
      <c r="R103" s="178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74"/>
      <c r="AK103" s="174"/>
      <c r="AL103" s="174"/>
      <c r="AM103" s="14"/>
      <c r="AO103" s="14"/>
      <c r="AP103" s="14"/>
      <c r="AQ103" s="14"/>
      <c r="AR103" s="14"/>
      <c r="AS103" s="14"/>
      <c r="AT103" s="14"/>
      <c r="AU103" s="14"/>
      <c r="AV103" s="14"/>
    </row>
    <row r="104" spans="1:48" ht="20.100000000000001" customHeight="1">
      <c r="A104" s="61">
        <v>23757</v>
      </c>
      <c r="B104" s="62" t="s">
        <v>178</v>
      </c>
      <c r="C104" s="62" t="s">
        <v>179</v>
      </c>
      <c r="D104" s="63" t="s">
        <v>142</v>
      </c>
      <c r="E104" s="63" t="s">
        <v>866</v>
      </c>
      <c r="F104" s="64">
        <v>14</v>
      </c>
      <c r="G104" s="64">
        <v>144</v>
      </c>
      <c r="H104" s="64" t="s">
        <v>119</v>
      </c>
      <c r="I104" s="65"/>
      <c r="J104" s="62" t="s">
        <v>790</v>
      </c>
      <c r="K104" s="62"/>
      <c r="L104" s="62" t="s">
        <v>121</v>
      </c>
      <c r="M104" s="66">
        <v>91</v>
      </c>
      <c r="N104" s="66"/>
      <c r="O104" s="17">
        <f t="shared" si="8"/>
        <v>0</v>
      </c>
      <c r="P104" s="17">
        <f t="shared" si="10"/>
        <v>0</v>
      </c>
      <c r="Q104" s="157">
        <f t="shared" si="9"/>
        <v>0</v>
      </c>
      <c r="R104" s="178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75"/>
      <c r="AK104" s="175"/>
      <c r="AL104" s="175"/>
      <c r="AM104" s="14"/>
      <c r="AO104" s="14"/>
      <c r="AP104" s="14"/>
      <c r="AQ104" s="14"/>
      <c r="AR104" s="14"/>
      <c r="AS104" s="14"/>
      <c r="AT104" s="14"/>
      <c r="AU104" s="14"/>
      <c r="AV104" s="14"/>
    </row>
    <row r="105" spans="1:48" ht="20.100000000000001" customHeight="1">
      <c r="A105" s="18">
        <v>2536</v>
      </c>
      <c r="B105" s="19" t="s">
        <v>178</v>
      </c>
      <c r="C105" s="19" t="s">
        <v>180</v>
      </c>
      <c r="D105" s="30" t="s">
        <v>142</v>
      </c>
      <c r="E105" s="30" t="s">
        <v>865</v>
      </c>
      <c r="F105" s="29">
        <v>14</v>
      </c>
      <c r="G105" s="29">
        <v>30</v>
      </c>
      <c r="H105" s="29" t="s">
        <v>119</v>
      </c>
      <c r="I105" s="34"/>
      <c r="J105" s="19" t="s">
        <v>790</v>
      </c>
      <c r="K105" s="19"/>
      <c r="L105" s="19" t="s">
        <v>121</v>
      </c>
      <c r="M105" s="24">
        <v>92</v>
      </c>
      <c r="N105" s="24"/>
      <c r="O105" s="17">
        <f t="shared" si="8"/>
        <v>0</v>
      </c>
      <c r="P105" s="17">
        <f t="shared" si="10"/>
        <v>0</v>
      </c>
      <c r="Q105" s="157">
        <f t="shared" si="9"/>
        <v>0</v>
      </c>
      <c r="R105" s="178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74"/>
      <c r="AK105" s="174"/>
      <c r="AL105" s="174"/>
      <c r="AM105" s="14"/>
      <c r="AO105" s="14"/>
      <c r="AP105" s="14"/>
      <c r="AQ105" s="14"/>
      <c r="AR105" s="14"/>
      <c r="AS105" s="14"/>
      <c r="AT105" s="14"/>
      <c r="AU105" s="14"/>
      <c r="AV105" s="14"/>
    </row>
    <row r="106" spans="1:48" ht="20.100000000000001" customHeight="1">
      <c r="A106" s="61">
        <v>2536</v>
      </c>
      <c r="B106" s="62" t="s">
        <v>178</v>
      </c>
      <c r="C106" s="62" t="s">
        <v>180</v>
      </c>
      <c r="D106" s="63" t="s">
        <v>142</v>
      </c>
      <c r="E106" s="63" t="s">
        <v>866</v>
      </c>
      <c r="F106" s="64">
        <v>14</v>
      </c>
      <c r="G106" s="64">
        <v>144</v>
      </c>
      <c r="H106" s="64" t="s">
        <v>119</v>
      </c>
      <c r="I106" s="65"/>
      <c r="J106" s="62" t="s">
        <v>790</v>
      </c>
      <c r="K106" s="62"/>
      <c r="L106" s="62" t="s">
        <v>121</v>
      </c>
      <c r="M106" s="66">
        <v>93</v>
      </c>
      <c r="N106" s="66"/>
      <c r="O106" s="17">
        <f t="shared" si="8"/>
        <v>0</v>
      </c>
      <c r="P106" s="17">
        <f t="shared" si="10"/>
        <v>0</v>
      </c>
      <c r="Q106" s="157">
        <f t="shared" si="9"/>
        <v>0</v>
      </c>
      <c r="R106" s="178"/>
      <c r="S106" s="179"/>
      <c r="T106" s="179"/>
      <c r="U106" s="179"/>
      <c r="V106" s="179"/>
      <c r="W106" s="179"/>
      <c r="X106" s="179"/>
      <c r="Y106" s="179"/>
      <c r="Z106" s="179"/>
      <c r="AA106" s="179"/>
      <c r="AB106" s="179"/>
      <c r="AC106" s="179"/>
      <c r="AD106" s="179"/>
      <c r="AE106" s="179"/>
      <c r="AF106" s="179"/>
      <c r="AG106" s="179"/>
      <c r="AH106" s="179"/>
      <c r="AI106" s="179"/>
      <c r="AJ106" s="175"/>
      <c r="AK106" s="175"/>
      <c r="AL106" s="175"/>
      <c r="AM106" s="14"/>
      <c r="AO106" s="14"/>
      <c r="AP106" s="14"/>
      <c r="AQ106" s="14"/>
      <c r="AR106" s="14"/>
      <c r="AS106" s="14"/>
      <c r="AT106" s="14"/>
      <c r="AU106" s="14"/>
      <c r="AV106" s="14"/>
    </row>
    <row r="107" spans="1:48" ht="20.100000000000001" customHeight="1">
      <c r="A107" s="18">
        <v>3662</v>
      </c>
      <c r="B107" s="19" t="s">
        <v>178</v>
      </c>
      <c r="C107" s="19" t="s">
        <v>181</v>
      </c>
      <c r="D107" s="30" t="s">
        <v>142</v>
      </c>
      <c r="E107" s="30" t="s">
        <v>865</v>
      </c>
      <c r="F107" s="29">
        <v>14</v>
      </c>
      <c r="G107" s="29">
        <v>30</v>
      </c>
      <c r="H107" s="29" t="s">
        <v>119</v>
      </c>
      <c r="I107" s="34"/>
      <c r="J107" s="19" t="s">
        <v>790</v>
      </c>
      <c r="K107" s="19"/>
      <c r="L107" s="19" t="s">
        <v>121</v>
      </c>
      <c r="M107" s="24">
        <v>94</v>
      </c>
      <c r="N107" s="24"/>
      <c r="O107" s="17">
        <f t="shared" si="8"/>
        <v>0</v>
      </c>
      <c r="P107" s="17">
        <f t="shared" si="10"/>
        <v>0</v>
      </c>
      <c r="Q107" s="157">
        <f t="shared" si="9"/>
        <v>0</v>
      </c>
      <c r="R107" s="178"/>
      <c r="S107" s="179"/>
      <c r="T107" s="179"/>
      <c r="U107" s="179"/>
      <c r="V107" s="179"/>
      <c r="W107" s="179"/>
      <c r="X107" s="179"/>
      <c r="Y107" s="179"/>
      <c r="Z107" s="179"/>
      <c r="AA107" s="179"/>
      <c r="AB107" s="179"/>
      <c r="AC107" s="179"/>
      <c r="AD107" s="179"/>
      <c r="AE107" s="179"/>
      <c r="AF107" s="179"/>
      <c r="AG107" s="179"/>
      <c r="AH107" s="179"/>
      <c r="AI107" s="179"/>
      <c r="AJ107" s="174"/>
      <c r="AK107" s="174"/>
      <c r="AL107" s="174"/>
      <c r="AM107" s="14"/>
      <c r="AO107" s="14"/>
      <c r="AP107" s="14"/>
      <c r="AQ107" s="14"/>
      <c r="AR107" s="14"/>
      <c r="AS107" s="14"/>
      <c r="AT107" s="14"/>
      <c r="AU107" s="14"/>
      <c r="AV107" s="14"/>
    </row>
    <row r="108" spans="1:48" ht="20.100000000000001" customHeight="1">
      <c r="A108" s="61">
        <v>3662</v>
      </c>
      <c r="B108" s="62" t="s">
        <v>178</v>
      </c>
      <c r="C108" s="62" t="s">
        <v>181</v>
      </c>
      <c r="D108" s="63" t="s">
        <v>142</v>
      </c>
      <c r="E108" s="63" t="s">
        <v>866</v>
      </c>
      <c r="F108" s="64">
        <v>14</v>
      </c>
      <c r="G108" s="64">
        <v>144</v>
      </c>
      <c r="H108" s="64" t="s">
        <v>119</v>
      </c>
      <c r="I108" s="65"/>
      <c r="J108" s="62" t="s">
        <v>790</v>
      </c>
      <c r="K108" s="62"/>
      <c r="L108" s="62" t="s">
        <v>121</v>
      </c>
      <c r="M108" s="66">
        <v>95</v>
      </c>
      <c r="N108" s="66"/>
      <c r="O108" s="17">
        <f t="shared" si="8"/>
        <v>0</v>
      </c>
      <c r="P108" s="17">
        <f t="shared" si="10"/>
        <v>0</v>
      </c>
      <c r="Q108" s="157">
        <f t="shared" si="9"/>
        <v>0</v>
      </c>
      <c r="R108" s="178"/>
      <c r="S108" s="179"/>
      <c r="T108" s="179"/>
      <c r="U108" s="179"/>
      <c r="V108" s="179"/>
      <c r="W108" s="179"/>
      <c r="X108" s="179"/>
      <c r="Y108" s="179"/>
      <c r="Z108" s="179"/>
      <c r="AA108" s="179"/>
      <c r="AB108" s="179"/>
      <c r="AC108" s="179"/>
      <c r="AD108" s="179"/>
      <c r="AE108" s="179"/>
      <c r="AF108" s="179"/>
      <c r="AG108" s="179"/>
      <c r="AH108" s="179"/>
      <c r="AI108" s="179"/>
      <c r="AJ108" s="175"/>
      <c r="AK108" s="175"/>
      <c r="AL108" s="175"/>
      <c r="AM108" s="14"/>
      <c r="AO108" s="14"/>
      <c r="AP108" s="14"/>
      <c r="AQ108" s="14"/>
      <c r="AR108" s="14"/>
      <c r="AS108" s="14"/>
      <c r="AT108" s="14"/>
      <c r="AU108" s="14"/>
      <c r="AV108" s="14"/>
    </row>
    <row r="109" spans="1:48" ht="20.100000000000001" customHeight="1">
      <c r="A109" s="18">
        <v>25156</v>
      </c>
      <c r="B109" s="19" t="s">
        <v>178</v>
      </c>
      <c r="C109" s="19" t="s">
        <v>182</v>
      </c>
      <c r="D109" s="30" t="s">
        <v>142</v>
      </c>
      <c r="E109" s="30" t="s">
        <v>865</v>
      </c>
      <c r="F109" s="29">
        <v>14</v>
      </c>
      <c r="G109" s="29">
        <v>30</v>
      </c>
      <c r="H109" s="29" t="s">
        <v>119</v>
      </c>
      <c r="I109" s="34"/>
      <c r="J109" s="19" t="s">
        <v>790</v>
      </c>
      <c r="K109" s="19"/>
      <c r="L109" s="19" t="s">
        <v>121</v>
      </c>
      <c r="M109" s="24">
        <v>96</v>
      </c>
      <c r="N109" s="24"/>
      <c r="O109" s="17">
        <f t="shared" si="8"/>
        <v>0</v>
      </c>
      <c r="P109" s="17">
        <f t="shared" si="10"/>
        <v>0</v>
      </c>
      <c r="Q109" s="157">
        <f t="shared" si="9"/>
        <v>0</v>
      </c>
      <c r="R109" s="178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74"/>
      <c r="AK109" s="174"/>
      <c r="AL109" s="174"/>
      <c r="AM109" s="14"/>
      <c r="AO109" s="14"/>
      <c r="AP109" s="14"/>
      <c r="AQ109" s="14"/>
      <c r="AR109" s="14"/>
      <c r="AS109" s="14"/>
      <c r="AT109" s="14"/>
      <c r="AU109" s="14"/>
      <c r="AV109" s="14"/>
    </row>
    <row r="110" spans="1:48" ht="20.100000000000001" customHeight="1">
      <c r="A110" s="61">
        <v>25156</v>
      </c>
      <c r="B110" s="62" t="s">
        <v>178</v>
      </c>
      <c r="C110" s="62" t="s">
        <v>182</v>
      </c>
      <c r="D110" s="63" t="s">
        <v>142</v>
      </c>
      <c r="E110" s="63" t="s">
        <v>866</v>
      </c>
      <c r="F110" s="64">
        <v>14</v>
      </c>
      <c r="G110" s="64">
        <v>144</v>
      </c>
      <c r="H110" s="64" t="s">
        <v>119</v>
      </c>
      <c r="I110" s="65"/>
      <c r="J110" s="62" t="s">
        <v>790</v>
      </c>
      <c r="K110" s="62"/>
      <c r="L110" s="62" t="s">
        <v>121</v>
      </c>
      <c r="M110" s="66">
        <v>97</v>
      </c>
      <c r="N110" s="66"/>
      <c r="O110" s="17">
        <f t="shared" si="8"/>
        <v>0</v>
      </c>
      <c r="P110" s="17">
        <f t="shared" si="10"/>
        <v>0</v>
      </c>
      <c r="Q110" s="157">
        <f t="shared" si="9"/>
        <v>0</v>
      </c>
      <c r="R110" s="178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75"/>
      <c r="AK110" s="175"/>
      <c r="AL110" s="175"/>
      <c r="AM110" s="14"/>
      <c r="AO110" s="14"/>
      <c r="AP110" s="14"/>
      <c r="AQ110" s="14"/>
      <c r="AR110" s="14"/>
      <c r="AS110" s="14"/>
      <c r="AT110" s="14"/>
      <c r="AU110" s="14"/>
      <c r="AV110" s="14"/>
    </row>
    <row r="111" spans="1:48" ht="20.100000000000001" customHeight="1">
      <c r="A111" s="140">
        <v>25924</v>
      </c>
      <c r="B111" s="141" t="s">
        <v>655</v>
      </c>
      <c r="C111" s="141" t="s">
        <v>656</v>
      </c>
      <c r="D111" s="142" t="s">
        <v>142</v>
      </c>
      <c r="E111" s="142" t="s">
        <v>862</v>
      </c>
      <c r="F111" s="143">
        <v>8</v>
      </c>
      <c r="G111" s="143">
        <v>30</v>
      </c>
      <c r="H111" s="143" t="s">
        <v>641</v>
      </c>
      <c r="I111" s="144"/>
      <c r="J111" s="145" t="s">
        <v>795</v>
      </c>
      <c r="K111" s="141"/>
      <c r="L111" s="141" t="s">
        <v>121</v>
      </c>
      <c r="M111" s="145">
        <v>98</v>
      </c>
      <c r="N111" s="145"/>
      <c r="O111" s="17">
        <f t="shared" si="8"/>
        <v>0</v>
      </c>
      <c r="P111" s="17">
        <f t="shared" si="10"/>
        <v>0</v>
      </c>
      <c r="Q111" s="157">
        <f t="shared" si="9"/>
        <v>0</v>
      </c>
      <c r="R111" s="178"/>
      <c r="S111" s="179"/>
      <c r="T111" s="179"/>
      <c r="U111" s="179"/>
      <c r="V111" s="179"/>
      <c r="W111" s="179"/>
      <c r="X111" s="179"/>
      <c r="Y111" s="179"/>
      <c r="Z111" s="179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4"/>
      <c r="AO111" s="14"/>
      <c r="AP111" s="14"/>
      <c r="AQ111" s="14"/>
      <c r="AR111" s="14"/>
      <c r="AS111" s="14"/>
      <c r="AT111" s="14"/>
      <c r="AU111" s="14"/>
      <c r="AV111" s="14"/>
    </row>
    <row r="112" spans="1:48" ht="20.100000000000001" customHeight="1">
      <c r="A112" s="122"/>
      <c r="B112" s="128" t="s">
        <v>183</v>
      </c>
      <c r="C112" s="123"/>
      <c r="D112" s="124"/>
      <c r="E112" s="124"/>
      <c r="F112" s="124"/>
      <c r="G112" s="124"/>
      <c r="H112" s="124"/>
      <c r="I112" s="125"/>
      <c r="J112" s="123" t="s">
        <v>247</v>
      </c>
      <c r="K112" s="123"/>
      <c r="L112" s="123"/>
      <c r="M112" s="123">
        <v>99</v>
      </c>
      <c r="N112" s="123"/>
      <c r="O112" s="17"/>
      <c r="P112" s="17"/>
      <c r="Q112" s="157"/>
      <c r="R112" s="172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4"/>
      <c r="AO112" s="14"/>
      <c r="AP112" s="14"/>
      <c r="AQ112" s="14"/>
      <c r="AR112" s="14"/>
      <c r="AS112" s="14"/>
      <c r="AT112" s="14"/>
      <c r="AU112" s="14"/>
      <c r="AV112" s="14"/>
    </row>
    <row r="113" spans="1:48" ht="20.100000000000001" customHeight="1">
      <c r="A113" s="140">
        <v>15415</v>
      </c>
      <c r="B113" s="141" t="s">
        <v>657</v>
      </c>
      <c r="C113" s="141" t="s">
        <v>779</v>
      </c>
      <c r="D113" s="142" t="s">
        <v>142</v>
      </c>
      <c r="E113" s="142" t="s">
        <v>862</v>
      </c>
      <c r="F113" s="143">
        <v>14</v>
      </c>
      <c r="G113" s="143">
        <v>30</v>
      </c>
      <c r="H113" s="143" t="s">
        <v>119</v>
      </c>
      <c r="I113" s="144"/>
      <c r="J113" s="145" t="s">
        <v>791</v>
      </c>
      <c r="K113" s="141"/>
      <c r="L113" s="141" t="s">
        <v>121</v>
      </c>
      <c r="M113" s="145">
        <v>100</v>
      </c>
      <c r="N113" s="145"/>
      <c r="O113" s="17">
        <f t="shared" si="8"/>
        <v>0</v>
      </c>
      <c r="P113" s="17">
        <f t="shared" ref="P113:P121" si="11">Q113/G113</f>
        <v>0</v>
      </c>
      <c r="Q113" s="157">
        <f t="shared" si="9"/>
        <v>0</v>
      </c>
      <c r="R113" s="178"/>
      <c r="S113" s="179"/>
      <c r="T113" s="179"/>
      <c r="U113" s="179"/>
      <c r="V113" s="179"/>
      <c r="W113" s="179"/>
      <c r="X113" s="179"/>
      <c r="Y113" s="179"/>
      <c r="Z113" s="179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4"/>
      <c r="AO113" s="14"/>
      <c r="AP113" s="14"/>
      <c r="AQ113" s="14"/>
      <c r="AR113" s="14"/>
      <c r="AS113" s="14"/>
      <c r="AT113" s="14"/>
      <c r="AU113" s="14"/>
      <c r="AV113" s="14"/>
    </row>
    <row r="114" spans="1:48" ht="20.100000000000001" customHeight="1">
      <c r="A114" s="148">
        <v>25918</v>
      </c>
      <c r="B114" s="149" t="s">
        <v>658</v>
      </c>
      <c r="C114" s="149" t="s">
        <v>266</v>
      </c>
      <c r="D114" s="150" t="s">
        <v>142</v>
      </c>
      <c r="E114" s="150" t="s">
        <v>862</v>
      </c>
      <c r="F114" s="151">
        <v>14</v>
      </c>
      <c r="G114" s="151">
        <v>30</v>
      </c>
      <c r="H114" s="151" t="s">
        <v>124</v>
      </c>
      <c r="I114" s="152"/>
      <c r="J114" s="149" t="s">
        <v>795</v>
      </c>
      <c r="K114" s="149"/>
      <c r="L114" s="149" t="s">
        <v>121</v>
      </c>
      <c r="M114" s="153">
        <v>101</v>
      </c>
      <c r="N114" s="153"/>
      <c r="O114" s="17">
        <f t="shared" si="8"/>
        <v>0</v>
      </c>
      <c r="P114" s="17">
        <f t="shared" si="11"/>
        <v>0</v>
      </c>
      <c r="Q114" s="157">
        <f t="shared" si="9"/>
        <v>0</v>
      </c>
      <c r="R114" s="178"/>
      <c r="S114" s="179"/>
      <c r="T114" s="179"/>
      <c r="U114" s="179"/>
      <c r="V114" s="179"/>
      <c r="W114" s="179"/>
      <c r="X114" s="179"/>
      <c r="Y114" s="179"/>
      <c r="Z114" s="179"/>
      <c r="AA114" s="169"/>
      <c r="AB114" s="169"/>
      <c r="AC114" s="169"/>
      <c r="AD114" s="169"/>
      <c r="AE114" s="169"/>
      <c r="AF114" s="169"/>
      <c r="AG114" s="169"/>
      <c r="AH114" s="169"/>
      <c r="AI114" s="169"/>
      <c r="AJ114" s="169"/>
      <c r="AK114" s="169"/>
      <c r="AL114" s="169"/>
      <c r="AM114" s="14"/>
      <c r="AO114" s="14"/>
      <c r="AP114" s="14"/>
      <c r="AQ114" s="14"/>
      <c r="AR114" s="14"/>
      <c r="AS114" s="14"/>
      <c r="AT114" s="14"/>
      <c r="AU114" s="14"/>
      <c r="AV114" s="14"/>
    </row>
    <row r="115" spans="1:48" ht="20.100000000000001" customHeight="1">
      <c r="A115" s="140">
        <v>25919</v>
      </c>
      <c r="B115" s="141" t="s">
        <v>659</v>
      </c>
      <c r="C115" s="141" t="s">
        <v>660</v>
      </c>
      <c r="D115" s="142" t="s">
        <v>142</v>
      </c>
      <c r="E115" s="142" t="s">
        <v>862</v>
      </c>
      <c r="F115" s="143">
        <v>7</v>
      </c>
      <c r="G115" s="143">
        <v>30</v>
      </c>
      <c r="H115" s="143" t="s">
        <v>240</v>
      </c>
      <c r="I115" s="144"/>
      <c r="J115" s="145" t="s">
        <v>795</v>
      </c>
      <c r="K115" s="141"/>
      <c r="L115" s="141" t="s">
        <v>121</v>
      </c>
      <c r="M115" s="145">
        <v>102</v>
      </c>
      <c r="N115" s="145"/>
      <c r="O115" s="17">
        <f t="shared" si="8"/>
        <v>0</v>
      </c>
      <c r="P115" s="17">
        <f t="shared" si="11"/>
        <v>0</v>
      </c>
      <c r="Q115" s="157">
        <f t="shared" si="9"/>
        <v>0</v>
      </c>
      <c r="R115" s="178"/>
      <c r="S115" s="179"/>
      <c r="T115" s="179"/>
      <c r="U115" s="179"/>
      <c r="V115" s="179"/>
      <c r="W115" s="179"/>
      <c r="X115" s="179"/>
      <c r="Y115" s="179"/>
      <c r="Z115" s="179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4"/>
      <c r="AO115" s="14"/>
      <c r="AP115" s="14"/>
      <c r="AQ115" s="14"/>
      <c r="AR115" s="14"/>
      <c r="AS115" s="14"/>
      <c r="AT115" s="14"/>
      <c r="AU115" s="14"/>
      <c r="AV115" s="14"/>
    </row>
    <row r="116" spans="1:48" ht="20.100000000000001" customHeight="1">
      <c r="A116" s="148">
        <v>27526</v>
      </c>
      <c r="B116" s="149" t="s">
        <v>772</v>
      </c>
      <c r="C116" s="149" t="s">
        <v>867</v>
      </c>
      <c r="D116" s="150" t="s">
        <v>119</v>
      </c>
      <c r="E116" s="150" t="s">
        <v>862</v>
      </c>
      <c r="F116" s="151">
        <v>10</v>
      </c>
      <c r="G116" s="151">
        <v>30</v>
      </c>
      <c r="H116" s="151" t="s">
        <v>132</v>
      </c>
      <c r="I116" s="152"/>
      <c r="J116" s="149" t="s">
        <v>791</v>
      </c>
      <c r="K116" s="149" t="s">
        <v>125</v>
      </c>
      <c r="L116" s="149" t="s">
        <v>121</v>
      </c>
      <c r="M116" s="153">
        <v>103</v>
      </c>
      <c r="N116" s="153"/>
      <c r="O116" s="17">
        <f t="shared" si="8"/>
        <v>0</v>
      </c>
      <c r="P116" s="17">
        <f t="shared" si="11"/>
        <v>0</v>
      </c>
      <c r="Q116" s="157">
        <f t="shared" si="9"/>
        <v>0</v>
      </c>
      <c r="R116" s="178"/>
      <c r="S116" s="179"/>
      <c r="T116" s="179"/>
      <c r="U116" s="179"/>
      <c r="V116" s="179"/>
      <c r="W116" s="179"/>
      <c r="X116" s="179"/>
      <c r="Y116" s="179"/>
      <c r="Z116" s="179"/>
      <c r="AA116" s="169"/>
      <c r="AB116" s="169"/>
      <c r="AC116" s="169"/>
      <c r="AD116" s="169"/>
      <c r="AE116" s="169"/>
      <c r="AF116" s="169"/>
      <c r="AG116" s="169"/>
      <c r="AH116" s="169"/>
      <c r="AI116" s="169"/>
      <c r="AJ116" s="169"/>
      <c r="AK116" s="169"/>
      <c r="AL116" s="169"/>
      <c r="AM116" s="14"/>
      <c r="AO116" s="14"/>
      <c r="AP116" s="14"/>
      <c r="AQ116" s="14"/>
      <c r="AR116" s="14"/>
      <c r="AS116" s="14"/>
      <c r="AT116" s="14"/>
      <c r="AU116" s="14"/>
      <c r="AV116" s="14"/>
    </row>
    <row r="117" spans="1:48" ht="20.100000000000001" customHeight="1">
      <c r="A117" s="140">
        <v>2362</v>
      </c>
      <c r="B117" s="141" t="s">
        <v>194</v>
      </c>
      <c r="C117" s="141" t="s">
        <v>195</v>
      </c>
      <c r="D117" s="142" t="s">
        <v>119</v>
      </c>
      <c r="E117" s="142" t="s">
        <v>862</v>
      </c>
      <c r="F117" s="143">
        <v>6</v>
      </c>
      <c r="G117" s="143">
        <v>30</v>
      </c>
      <c r="H117" s="143" t="s">
        <v>119</v>
      </c>
      <c r="I117" s="144"/>
      <c r="J117" s="145" t="s">
        <v>792</v>
      </c>
      <c r="K117" s="141"/>
      <c r="L117" s="141" t="s">
        <v>121</v>
      </c>
      <c r="M117" s="145">
        <v>104</v>
      </c>
      <c r="N117" s="145"/>
      <c r="O117" s="17">
        <f t="shared" si="8"/>
        <v>0</v>
      </c>
      <c r="P117" s="17">
        <f t="shared" si="11"/>
        <v>0</v>
      </c>
      <c r="Q117" s="157">
        <f t="shared" si="9"/>
        <v>0</v>
      </c>
      <c r="R117" s="178"/>
      <c r="S117" s="179"/>
      <c r="T117" s="179"/>
      <c r="U117" s="179"/>
      <c r="V117" s="179"/>
      <c r="W117" s="179"/>
      <c r="X117" s="179"/>
      <c r="Y117" s="179"/>
      <c r="Z117" s="179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4"/>
      <c r="AO117" s="14"/>
      <c r="AP117" s="14"/>
      <c r="AQ117" s="14"/>
      <c r="AR117" s="14"/>
      <c r="AS117" s="14"/>
      <c r="AT117" s="14"/>
      <c r="AU117" s="14"/>
      <c r="AV117" s="14"/>
    </row>
    <row r="118" spans="1:48" ht="20.100000000000001" customHeight="1">
      <c r="A118" s="148">
        <v>14406</v>
      </c>
      <c r="B118" s="149" t="s">
        <v>661</v>
      </c>
      <c r="C118" s="149" t="s">
        <v>662</v>
      </c>
      <c r="D118" s="150" t="s">
        <v>142</v>
      </c>
      <c r="E118" s="150" t="s">
        <v>862</v>
      </c>
      <c r="F118" s="151">
        <v>8</v>
      </c>
      <c r="G118" s="151">
        <v>30</v>
      </c>
      <c r="H118" s="151" t="s">
        <v>119</v>
      </c>
      <c r="I118" s="152"/>
      <c r="J118" s="149" t="s">
        <v>794</v>
      </c>
      <c r="K118" s="149"/>
      <c r="L118" s="149" t="s">
        <v>121</v>
      </c>
      <c r="M118" s="153">
        <v>105</v>
      </c>
      <c r="N118" s="153"/>
      <c r="O118" s="17">
        <f t="shared" si="8"/>
        <v>0</v>
      </c>
      <c r="P118" s="17">
        <f t="shared" si="11"/>
        <v>0</v>
      </c>
      <c r="Q118" s="157">
        <f t="shared" si="9"/>
        <v>0</v>
      </c>
      <c r="R118" s="178"/>
      <c r="S118" s="179"/>
      <c r="T118" s="179"/>
      <c r="U118" s="179"/>
      <c r="V118" s="179"/>
      <c r="W118" s="179"/>
      <c r="X118" s="179"/>
      <c r="Y118" s="179"/>
      <c r="Z118" s="179"/>
      <c r="AA118" s="169"/>
      <c r="AB118" s="169"/>
      <c r="AC118" s="169"/>
      <c r="AD118" s="169"/>
      <c r="AE118" s="169"/>
      <c r="AF118" s="169"/>
      <c r="AG118" s="169"/>
      <c r="AH118" s="169"/>
      <c r="AI118" s="169"/>
      <c r="AJ118" s="169"/>
      <c r="AK118" s="169"/>
      <c r="AL118" s="169"/>
      <c r="AM118" s="14"/>
      <c r="AO118" s="14"/>
      <c r="AP118" s="14"/>
      <c r="AQ118" s="14"/>
      <c r="AR118" s="14"/>
      <c r="AS118" s="14"/>
      <c r="AT118" s="14"/>
      <c r="AU118" s="14"/>
      <c r="AV118" s="14"/>
    </row>
    <row r="119" spans="1:48" ht="20.100000000000001" customHeight="1">
      <c r="A119" s="140">
        <v>13676</v>
      </c>
      <c r="B119" s="141" t="s">
        <v>661</v>
      </c>
      <c r="C119" s="141" t="s">
        <v>196</v>
      </c>
      <c r="D119" s="142" t="s">
        <v>142</v>
      </c>
      <c r="E119" s="142" t="s">
        <v>862</v>
      </c>
      <c r="F119" s="143">
        <v>8</v>
      </c>
      <c r="G119" s="143">
        <v>30</v>
      </c>
      <c r="H119" s="143" t="s">
        <v>119</v>
      </c>
      <c r="I119" s="144"/>
      <c r="J119" s="145" t="s">
        <v>794</v>
      </c>
      <c r="K119" s="141"/>
      <c r="L119" s="141" t="s">
        <v>121</v>
      </c>
      <c r="M119" s="145">
        <v>106</v>
      </c>
      <c r="N119" s="145"/>
      <c r="O119" s="17">
        <f t="shared" si="8"/>
        <v>0</v>
      </c>
      <c r="P119" s="17">
        <f t="shared" si="11"/>
        <v>0</v>
      </c>
      <c r="Q119" s="157">
        <f t="shared" si="9"/>
        <v>0</v>
      </c>
      <c r="R119" s="178"/>
      <c r="S119" s="179"/>
      <c r="T119" s="179"/>
      <c r="U119" s="179"/>
      <c r="V119" s="179"/>
      <c r="W119" s="179"/>
      <c r="X119" s="179"/>
      <c r="Y119" s="179"/>
      <c r="Z119" s="179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4"/>
      <c r="AO119" s="14"/>
      <c r="AP119" s="14"/>
      <c r="AQ119" s="14"/>
      <c r="AR119" s="14"/>
      <c r="AS119" s="14"/>
      <c r="AT119" s="14"/>
      <c r="AU119" s="14"/>
      <c r="AV119" s="14"/>
    </row>
    <row r="120" spans="1:48" ht="20.100000000000001" customHeight="1">
      <c r="A120" s="148">
        <v>23427</v>
      </c>
      <c r="B120" s="149" t="s">
        <v>663</v>
      </c>
      <c r="C120" s="149" t="s">
        <v>197</v>
      </c>
      <c r="D120" s="150" t="s">
        <v>119</v>
      </c>
      <c r="E120" s="150" t="s">
        <v>862</v>
      </c>
      <c r="F120" s="151">
        <v>6</v>
      </c>
      <c r="G120" s="151">
        <v>30</v>
      </c>
      <c r="H120" s="151" t="s">
        <v>132</v>
      </c>
      <c r="I120" s="152">
        <v>0.11</v>
      </c>
      <c r="J120" s="149" t="s">
        <v>790</v>
      </c>
      <c r="K120" s="149"/>
      <c r="L120" s="149" t="s">
        <v>121</v>
      </c>
      <c r="M120" s="153">
        <v>107</v>
      </c>
      <c r="N120" s="153"/>
      <c r="O120" s="17">
        <f t="shared" si="8"/>
        <v>0</v>
      </c>
      <c r="P120" s="17">
        <f t="shared" si="11"/>
        <v>0</v>
      </c>
      <c r="Q120" s="157">
        <f t="shared" si="9"/>
        <v>0</v>
      </c>
      <c r="R120" s="178"/>
      <c r="S120" s="179"/>
      <c r="T120" s="179"/>
      <c r="U120" s="179"/>
      <c r="V120" s="179"/>
      <c r="W120" s="179"/>
      <c r="X120" s="179"/>
      <c r="Y120" s="179"/>
      <c r="Z120" s="179"/>
      <c r="AA120" s="169"/>
      <c r="AB120" s="169"/>
      <c r="AC120" s="169"/>
      <c r="AD120" s="169"/>
      <c r="AE120" s="169"/>
      <c r="AF120" s="169"/>
      <c r="AG120" s="169"/>
      <c r="AH120" s="169"/>
      <c r="AI120" s="169"/>
      <c r="AJ120" s="169"/>
      <c r="AK120" s="169"/>
      <c r="AL120" s="169"/>
      <c r="AM120" s="14"/>
      <c r="AO120" s="14"/>
      <c r="AP120" s="14"/>
      <c r="AQ120" s="14"/>
      <c r="AR120" s="14"/>
      <c r="AS120" s="14"/>
      <c r="AT120" s="14"/>
      <c r="AU120" s="14"/>
      <c r="AV120" s="14"/>
    </row>
    <row r="121" spans="1:48" ht="20.100000000000001" customHeight="1">
      <c r="A121" s="140">
        <v>25241</v>
      </c>
      <c r="B121" s="141" t="s">
        <v>663</v>
      </c>
      <c r="C121" s="141" t="s">
        <v>198</v>
      </c>
      <c r="D121" s="142" t="s">
        <v>119</v>
      </c>
      <c r="E121" s="142" t="s">
        <v>862</v>
      </c>
      <c r="F121" s="143">
        <v>6</v>
      </c>
      <c r="G121" s="143">
        <v>30</v>
      </c>
      <c r="H121" s="143" t="s">
        <v>132</v>
      </c>
      <c r="I121" s="144">
        <v>0.11</v>
      </c>
      <c r="J121" s="145" t="s">
        <v>790</v>
      </c>
      <c r="K121" s="141"/>
      <c r="L121" s="141" t="s">
        <v>121</v>
      </c>
      <c r="M121" s="145">
        <v>108</v>
      </c>
      <c r="N121" s="145"/>
      <c r="O121" s="17">
        <f t="shared" si="8"/>
        <v>0</v>
      </c>
      <c r="P121" s="17">
        <f t="shared" si="11"/>
        <v>0</v>
      </c>
      <c r="Q121" s="157">
        <f t="shared" si="9"/>
        <v>0</v>
      </c>
      <c r="R121" s="178"/>
      <c r="S121" s="179"/>
      <c r="T121" s="179"/>
      <c r="U121" s="179"/>
      <c r="V121" s="179"/>
      <c r="W121" s="179"/>
      <c r="X121" s="179"/>
      <c r="Y121" s="179"/>
      <c r="Z121" s="179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4"/>
      <c r="AO121" s="14"/>
      <c r="AP121" s="14"/>
      <c r="AQ121" s="14"/>
      <c r="AR121" s="14"/>
      <c r="AS121" s="14"/>
      <c r="AT121" s="14"/>
      <c r="AU121" s="14"/>
      <c r="AV121" s="14"/>
    </row>
    <row r="122" spans="1:48" ht="20.100000000000001" customHeight="1">
      <c r="A122" s="122"/>
      <c r="B122" s="128" t="s">
        <v>120</v>
      </c>
      <c r="C122" s="123"/>
      <c r="D122" s="124"/>
      <c r="E122" s="124"/>
      <c r="F122" s="124"/>
      <c r="G122" s="124"/>
      <c r="H122" s="124"/>
      <c r="I122" s="125"/>
      <c r="J122" s="123" t="s">
        <v>247</v>
      </c>
      <c r="K122" s="123"/>
      <c r="L122" s="123"/>
      <c r="M122" s="123">
        <v>109</v>
      </c>
      <c r="N122" s="123"/>
      <c r="O122" s="17"/>
      <c r="P122" s="17"/>
      <c r="Q122" s="157"/>
      <c r="R122" s="172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  <c r="AF122" s="173"/>
      <c r="AG122" s="173"/>
      <c r="AH122" s="173"/>
      <c r="AI122" s="173"/>
      <c r="AJ122" s="173"/>
      <c r="AK122" s="173"/>
      <c r="AL122" s="173"/>
      <c r="AM122" s="14"/>
      <c r="AO122" s="14"/>
      <c r="AP122" s="14"/>
      <c r="AQ122" s="14"/>
      <c r="AR122" s="14"/>
      <c r="AS122" s="14"/>
      <c r="AT122" s="14"/>
      <c r="AU122" s="14"/>
      <c r="AV122" s="14"/>
    </row>
    <row r="123" spans="1:48" ht="20.100000000000001" customHeight="1">
      <c r="A123" s="140">
        <v>2364</v>
      </c>
      <c r="B123" s="141" t="s">
        <v>202</v>
      </c>
      <c r="C123" s="141" t="s">
        <v>203</v>
      </c>
      <c r="D123" s="142" t="s">
        <v>119</v>
      </c>
      <c r="E123" s="142" t="s">
        <v>862</v>
      </c>
      <c r="F123" s="143">
        <v>6</v>
      </c>
      <c r="G123" s="143">
        <v>30</v>
      </c>
      <c r="H123" s="143" t="s">
        <v>119</v>
      </c>
      <c r="I123" s="144"/>
      <c r="J123" s="145" t="s">
        <v>791</v>
      </c>
      <c r="K123" s="141"/>
      <c r="L123" s="141" t="s">
        <v>121</v>
      </c>
      <c r="M123" s="145">
        <v>110</v>
      </c>
      <c r="N123" s="145"/>
      <c r="O123" s="17">
        <f t="shared" si="8"/>
        <v>0</v>
      </c>
      <c r="P123" s="17">
        <f t="shared" ref="P123:P147" si="12">Q123/G123</f>
        <v>0</v>
      </c>
      <c r="Q123" s="157">
        <f t="shared" si="9"/>
        <v>0</v>
      </c>
      <c r="R123" s="178"/>
      <c r="S123" s="179"/>
      <c r="T123" s="179"/>
      <c r="U123" s="179"/>
      <c r="V123" s="179"/>
      <c r="W123" s="179"/>
      <c r="X123" s="179"/>
      <c r="Y123" s="179"/>
      <c r="Z123" s="179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4"/>
      <c r="AO123" s="14"/>
      <c r="AP123" s="14"/>
      <c r="AQ123" s="14"/>
      <c r="AR123" s="14"/>
      <c r="AS123" s="14"/>
      <c r="AT123" s="14"/>
      <c r="AU123" s="14"/>
      <c r="AV123" s="14"/>
    </row>
    <row r="124" spans="1:48" ht="20.100000000000001" customHeight="1">
      <c r="A124" s="148">
        <v>2365</v>
      </c>
      <c r="B124" s="149" t="s">
        <v>202</v>
      </c>
      <c r="C124" s="149" t="s">
        <v>204</v>
      </c>
      <c r="D124" s="150" t="s">
        <v>119</v>
      </c>
      <c r="E124" s="150" t="s">
        <v>862</v>
      </c>
      <c r="F124" s="151">
        <v>6</v>
      </c>
      <c r="G124" s="151">
        <v>30</v>
      </c>
      <c r="H124" s="151" t="s">
        <v>119</v>
      </c>
      <c r="I124" s="152"/>
      <c r="J124" s="149" t="s">
        <v>791</v>
      </c>
      <c r="K124" s="149"/>
      <c r="L124" s="149" t="s">
        <v>121</v>
      </c>
      <c r="M124" s="153">
        <v>111</v>
      </c>
      <c r="N124" s="153"/>
      <c r="O124" s="17">
        <f t="shared" si="8"/>
        <v>0</v>
      </c>
      <c r="P124" s="17">
        <f t="shared" si="12"/>
        <v>0</v>
      </c>
      <c r="Q124" s="157">
        <f t="shared" si="9"/>
        <v>0</v>
      </c>
      <c r="R124" s="178"/>
      <c r="S124" s="179"/>
      <c r="T124" s="179"/>
      <c r="U124" s="179"/>
      <c r="V124" s="179"/>
      <c r="W124" s="179"/>
      <c r="X124" s="179"/>
      <c r="Y124" s="179"/>
      <c r="Z124" s="179"/>
      <c r="AA124" s="169"/>
      <c r="AB124" s="169"/>
      <c r="AC124" s="169"/>
      <c r="AD124" s="169"/>
      <c r="AE124" s="169"/>
      <c r="AF124" s="169"/>
      <c r="AG124" s="169"/>
      <c r="AH124" s="169"/>
      <c r="AI124" s="169"/>
      <c r="AJ124" s="169"/>
      <c r="AK124" s="169"/>
      <c r="AL124" s="169"/>
      <c r="AM124" s="14"/>
      <c r="AO124" s="14"/>
      <c r="AP124" s="14"/>
      <c r="AQ124" s="14"/>
      <c r="AR124" s="14"/>
      <c r="AS124" s="14"/>
      <c r="AT124" s="14"/>
      <c r="AU124" s="14"/>
      <c r="AV124" s="14"/>
    </row>
    <row r="125" spans="1:48" ht="20.100000000000001" customHeight="1">
      <c r="A125" s="140">
        <v>2366</v>
      </c>
      <c r="B125" s="141" t="s">
        <v>202</v>
      </c>
      <c r="C125" s="141" t="s">
        <v>176</v>
      </c>
      <c r="D125" s="142" t="s">
        <v>119</v>
      </c>
      <c r="E125" s="142" t="s">
        <v>862</v>
      </c>
      <c r="F125" s="143">
        <v>6</v>
      </c>
      <c r="G125" s="143">
        <v>30</v>
      </c>
      <c r="H125" s="143" t="s">
        <v>119</v>
      </c>
      <c r="I125" s="144"/>
      <c r="J125" s="145" t="s">
        <v>791</v>
      </c>
      <c r="K125" s="141"/>
      <c r="L125" s="141" t="s">
        <v>121</v>
      </c>
      <c r="M125" s="145">
        <v>112</v>
      </c>
      <c r="N125" s="145"/>
      <c r="O125" s="17">
        <f t="shared" si="8"/>
        <v>0</v>
      </c>
      <c r="P125" s="17">
        <f t="shared" si="12"/>
        <v>0</v>
      </c>
      <c r="Q125" s="157">
        <f t="shared" si="9"/>
        <v>0</v>
      </c>
      <c r="R125" s="178"/>
      <c r="S125" s="179"/>
      <c r="T125" s="179"/>
      <c r="U125" s="179"/>
      <c r="V125" s="179"/>
      <c r="W125" s="179"/>
      <c r="X125" s="179"/>
      <c r="Y125" s="179"/>
      <c r="Z125" s="179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4"/>
      <c r="AO125" s="14"/>
      <c r="AP125" s="14"/>
      <c r="AQ125" s="14"/>
      <c r="AR125" s="14"/>
      <c r="AS125" s="14"/>
      <c r="AT125" s="14"/>
      <c r="AU125" s="14"/>
      <c r="AV125" s="14"/>
    </row>
    <row r="126" spans="1:48" ht="20.100000000000001" customHeight="1">
      <c r="A126" s="148">
        <v>442</v>
      </c>
      <c r="B126" s="149" t="s">
        <v>202</v>
      </c>
      <c r="C126" s="149" t="s">
        <v>664</v>
      </c>
      <c r="D126" s="150" t="s">
        <v>119</v>
      </c>
      <c r="E126" s="150" t="s">
        <v>862</v>
      </c>
      <c r="F126" s="151">
        <v>6</v>
      </c>
      <c r="G126" s="151">
        <v>30</v>
      </c>
      <c r="H126" s="151" t="s">
        <v>119</v>
      </c>
      <c r="I126" s="152"/>
      <c r="J126" s="149" t="s">
        <v>792</v>
      </c>
      <c r="K126" s="149"/>
      <c r="L126" s="149" t="s">
        <v>121</v>
      </c>
      <c r="M126" s="153">
        <v>113</v>
      </c>
      <c r="N126" s="153"/>
      <c r="O126" s="17">
        <f t="shared" si="8"/>
        <v>0</v>
      </c>
      <c r="P126" s="17">
        <f t="shared" si="12"/>
        <v>0</v>
      </c>
      <c r="Q126" s="157">
        <f t="shared" si="9"/>
        <v>0</v>
      </c>
      <c r="R126" s="178"/>
      <c r="S126" s="179"/>
      <c r="T126" s="179"/>
      <c r="U126" s="179"/>
      <c r="V126" s="179"/>
      <c r="W126" s="179"/>
      <c r="X126" s="179"/>
      <c r="Y126" s="179"/>
      <c r="Z126" s="179"/>
      <c r="AA126" s="169"/>
      <c r="AB126" s="169"/>
      <c r="AC126" s="169"/>
      <c r="AD126" s="169"/>
      <c r="AE126" s="169"/>
      <c r="AF126" s="169"/>
      <c r="AG126" s="169"/>
      <c r="AH126" s="169"/>
      <c r="AI126" s="169"/>
      <c r="AJ126" s="169"/>
      <c r="AK126" s="169"/>
      <c r="AL126" s="169"/>
      <c r="AM126" s="14"/>
      <c r="AO126" s="14"/>
      <c r="AP126" s="14"/>
      <c r="AQ126" s="14"/>
      <c r="AR126" s="14"/>
      <c r="AS126" s="14"/>
      <c r="AT126" s="14"/>
      <c r="AU126" s="14"/>
      <c r="AV126" s="14"/>
    </row>
    <row r="127" spans="1:48" ht="20.100000000000001" customHeight="1">
      <c r="A127" s="140">
        <v>25995</v>
      </c>
      <c r="B127" s="141" t="s">
        <v>205</v>
      </c>
      <c r="C127" s="141" t="s">
        <v>185</v>
      </c>
      <c r="D127" s="142" t="s">
        <v>119</v>
      </c>
      <c r="E127" s="142" t="s">
        <v>862</v>
      </c>
      <c r="F127" s="143">
        <v>6</v>
      </c>
      <c r="G127" s="143">
        <v>30</v>
      </c>
      <c r="H127" s="143" t="s">
        <v>132</v>
      </c>
      <c r="I127" s="144">
        <v>0.2</v>
      </c>
      <c r="J127" s="145" t="s">
        <v>792</v>
      </c>
      <c r="K127" s="141"/>
      <c r="L127" s="141" t="s">
        <v>121</v>
      </c>
      <c r="M127" s="145">
        <v>114</v>
      </c>
      <c r="N127" s="145"/>
      <c r="O127" s="17">
        <f t="shared" si="8"/>
        <v>0</v>
      </c>
      <c r="P127" s="17">
        <f t="shared" si="12"/>
        <v>0</v>
      </c>
      <c r="Q127" s="157">
        <f t="shared" si="9"/>
        <v>0</v>
      </c>
      <c r="R127" s="178"/>
      <c r="S127" s="179"/>
      <c r="T127" s="179"/>
      <c r="U127" s="179"/>
      <c r="V127" s="179"/>
      <c r="W127" s="179"/>
      <c r="X127" s="179"/>
      <c r="Y127" s="179"/>
      <c r="Z127" s="179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4"/>
      <c r="AO127" s="14"/>
      <c r="AP127" s="14"/>
      <c r="AQ127" s="14"/>
      <c r="AR127" s="14"/>
      <c r="AS127" s="14"/>
      <c r="AT127" s="14"/>
      <c r="AU127" s="14"/>
      <c r="AV127" s="14"/>
    </row>
    <row r="128" spans="1:48" ht="20.100000000000001" customHeight="1">
      <c r="A128" s="148">
        <v>25996</v>
      </c>
      <c r="B128" s="149" t="s">
        <v>205</v>
      </c>
      <c r="C128" s="149" t="s">
        <v>149</v>
      </c>
      <c r="D128" s="150" t="s">
        <v>119</v>
      </c>
      <c r="E128" s="150" t="s">
        <v>862</v>
      </c>
      <c r="F128" s="151">
        <v>6</v>
      </c>
      <c r="G128" s="151">
        <v>30</v>
      </c>
      <c r="H128" s="151" t="s">
        <v>132</v>
      </c>
      <c r="I128" s="152">
        <v>0.2</v>
      </c>
      <c r="J128" s="149" t="s">
        <v>792</v>
      </c>
      <c r="K128" s="149"/>
      <c r="L128" s="149" t="s">
        <v>121</v>
      </c>
      <c r="M128" s="153">
        <v>115</v>
      </c>
      <c r="N128" s="153"/>
      <c r="O128" s="17">
        <f t="shared" si="8"/>
        <v>0</v>
      </c>
      <c r="P128" s="17">
        <f t="shared" si="12"/>
        <v>0</v>
      </c>
      <c r="Q128" s="157">
        <f t="shared" si="9"/>
        <v>0</v>
      </c>
      <c r="R128" s="178"/>
      <c r="S128" s="179"/>
      <c r="T128" s="179"/>
      <c r="U128" s="179"/>
      <c r="V128" s="179"/>
      <c r="W128" s="179"/>
      <c r="X128" s="179"/>
      <c r="Y128" s="179"/>
      <c r="Z128" s="179"/>
      <c r="AA128" s="169"/>
      <c r="AB128" s="169"/>
      <c r="AC128" s="169"/>
      <c r="AD128" s="169"/>
      <c r="AE128" s="169"/>
      <c r="AF128" s="169"/>
      <c r="AG128" s="169"/>
      <c r="AH128" s="169"/>
      <c r="AI128" s="169"/>
      <c r="AJ128" s="169"/>
      <c r="AK128" s="169"/>
      <c r="AL128" s="169"/>
      <c r="AM128" s="14"/>
      <c r="AO128" s="14"/>
      <c r="AP128" s="14"/>
      <c r="AQ128" s="14"/>
      <c r="AR128" s="14"/>
      <c r="AS128" s="14"/>
      <c r="AT128" s="14"/>
      <c r="AU128" s="14"/>
      <c r="AV128" s="14"/>
    </row>
    <row r="129" spans="1:48" ht="20.100000000000001" customHeight="1">
      <c r="A129" s="140">
        <v>23772</v>
      </c>
      <c r="B129" s="141" t="s">
        <v>665</v>
      </c>
      <c r="C129" s="141" t="s">
        <v>185</v>
      </c>
      <c r="D129" s="142" t="s">
        <v>119</v>
      </c>
      <c r="E129" s="142" t="s">
        <v>862</v>
      </c>
      <c r="F129" s="143">
        <v>6</v>
      </c>
      <c r="G129" s="143">
        <v>30</v>
      </c>
      <c r="H129" s="143" t="s">
        <v>119</v>
      </c>
      <c r="I129" s="144">
        <v>7.0000000000000007E-2</v>
      </c>
      <c r="J129" s="145" t="s">
        <v>792</v>
      </c>
      <c r="K129" s="141"/>
      <c r="L129" s="141" t="s">
        <v>121</v>
      </c>
      <c r="M129" s="145">
        <v>116</v>
      </c>
      <c r="N129" s="145"/>
      <c r="O129" s="17">
        <f t="shared" si="8"/>
        <v>0</v>
      </c>
      <c r="P129" s="17">
        <f t="shared" si="12"/>
        <v>0</v>
      </c>
      <c r="Q129" s="157">
        <f t="shared" si="9"/>
        <v>0</v>
      </c>
      <c r="R129" s="178"/>
      <c r="S129" s="179"/>
      <c r="T129" s="179"/>
      <c r="U129" s="179"/>
      <c r="V129" s="179"/>
      <c r="W129" s="179"/>
      <c r="X129" s="179"/>
      <c r="Y129" s="179"/>
      <c r="Z129" s="179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4"/>
      <c r="AO129" s="14"/>
      <c r="AP129" s="14"/>
      <c r="AQ129" s="14"/>
      <c r="AR129" s="14"/>
      <c r="AS129" s="14"/>
      <c r="AT129" s="14"/>
      <c r="AU129" s="14"/>
      <c r="AV129" s="14"/>
    </row>
    <row r="130" spans="1:48" ht="20.100000000000001" customHeight="1">
      <c r="A130" s="148">
        <v>15575</v>
      </c>
      <c r="B130" s="149" t="s">
        <v>206</v>
      </c>
      <c r="C130" s="149" t="s">
        <v>207</v>
      </c>
      <c r="D130" s="150" t="s">
        <v>119</v>
      </c>
      <c r="E130" s="150" t="s">
        <v>862</v>
      </c>
      <c r="F130" s="151">
        <v>6</v>
      </c>
      <c r="G130" s="151">
        <v>30</v>
      </c>
      <c r="H130" s="151" t="s">
        <v>632</v>
      </c>
      <c r="I130" s="152">
        <v>0.08</v>
      </c>
      <c r="J130" s="149" t="s">
        <v>792</v>
      </c>
      <c r="K130" s="149"/>
      <c r="L130" s="149" t="s">
        <v>121</v>
      </c>
      <c r="M130" s="153">
        <v>117</v>
      </c>
      <c r="N130" s="153"/>
      <c r="O130" s="17">
        <f t="shared" si="8"/>
        <v>0</v>
      </c>
      <c r="P130" s="17">
        <f t="shared" si="12"/>
        <v>0</v>
      </c>
      <c r="Q130" s="157">
        <f t="shared" si="9"/>
        <v>0</v>
      </c>
      <c r="R130" s="178"/>
      <c r="S130" s="179"/>
      <c r="T130" s="179"/>
      <c r="U130" s="179"/>
      <c r="V130" s="179"/>
      <c r="W130" s="179"/>
      <c r="X130" s="179"/>
      <c r="Y130" s="179"/>
      <c r="Z130" s="179"/>
      <c r="AA130" s="169"/>
      <c r="AB130" s="169"/>
      <c r="AC130" s="169"/>
      <c r="AD130" s="169"/>
      <c r="AE130" s="169"/>
      <c r="AF130" s="169"/>
      <c r="AG130" s="169"/>
      <c r="AH130" s="169"/>
      <c r="AI130" s="169"/>
      <c r="AJ130" s="169"/>
      <c r="AK130" s="169"/>
      <c r="AL130" s="169"/>
      <c r="AM130" s="14"/>
      <c r="AO130" s="14"/>
      <c r="AP130" s="14"/>
      <c r="AQ130" s="14"/>
      <c r="AR130" s="14"/>
      <c r="AS130" s="14"/>
      <c r="AT130" s="14"/>
      <c r="AU130" s="14"/>
      <c r="AV130" s="14"/>
    </row>
    <row r="131" spans="1:48" ht="20.100000000000001" customHeight="1">
      <c r="A131" s="140">
        <v>15577</v>
      </c>
      <c r="B131" s="141" t="s">
        <v>206</v>
      </c>
      <c r="C131" s="141" t="s">
        <v>208</v>
      </c>
      <c r="D131" s="142" t="s">
        <v>119</v>
      </c>
      <c r="E131" s="142" t="s">
        <v>862</v>
      </c>
      <c r="F131" s="143">
        <v>6</v>
      </c>
      <c r="G131" s="143">
        <v>30</v>
      </c>
      <c r="H131" s="143" t="s">
        <v>632</v>
      </c>
      <c r="I131" s="144">
        <v>0.08</v>
      </c>
      <c r="J131" s="145" t="s">
        <v>792</v>
      </c>
      <c r="K131" s="141"/>
      <c r="L131" s="141" t="s">
        <v>121</v>
      </c>
      <c r="M131" s="145">
        <v>118</v>
      </c>
      <c r="N131" s="145"/>
      <c r="O131" s="17">
        <f t="shared" si="8"/>
        <v>0</v>
      </c>
      <c r="P131" s="17">
        <f t="shared" si="12"/>
        <v>0</v>
      </c>
      <c r="Q131" s="157">
        <f t="shared" si="9"/>
        <v>0</v>
      </c>
      <c r="R131" s="178"/>
      <c r="S131" s="179"/>
      <c r="T131" s="179"/>
      <c r="U131" s="179"/>
      <c r="V131" s="179"/>
      <c r="W131" s="179"/>
      <c r="X131" s="179"/>
      <c r="Y131" s="179"/>
      <c r="Z131" s="179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4"/>
      <c r="AO131" s="14"/>
      <c r="AP131" s="14"/>
      <c r="AQ131" s="14"/>
      <c r="AR131" s="14"/>
      <c r="AS131" s="14"/>
      <c r="AT131" s="14"/>
      <c r="AU131" s="14"/>
      <c r="AV131" s="14"/>
    </row>
    <row r="132" spans="1:48" ht="20.100000000000001" customHeight="1">
      <c r="A132" s="148">
        <v>15579</v>
      </c>
      <c r="B132" s="149" t="s">
        <v>206</v>
      </c>
      <c r="C132" s="149" t="s">
        <v>209</v>
      </c>
      <c r="D132" s="150" t="s">
        <v>119</v>
      </c>
      <c r="E132" s="150" t="s">
        <v>862</v>
      </c>
      <c r="F132" s="151">
        <v>6</v>
      </c>
      <c r="G132" s="151">
        <v>30</v>
      </c>
      <c r="H132" s="151" t="s">
        <v>132</v>
      </c>
      <c r="I132" s="152">
        <v>0.08</v>
      </c>
      <c r="J132" s="149" t="s">
        <v>792</v>
      </c>
      <c r="K132" s="149"/>
      <c r="L132" s="149" t="s">
        <v>121</v>
      </c>
      <c r="M132" s="153">
        <v>119</v>
      </c>
      <c r="N132" s="153"/>
      <c r="O132" s="17">
        <f t="shared" si="8"/>
        <v>0</v>
      </c>
      <c r="P132" s="17">
        <f t="shared" si="12"/>
        <v>0</v>
      </c>
      <c r="Q132" s="157">
        <f t="shared" si="9"/>
        <v>0</v>
      </c>
      <c r="R132" s="178"/>
      <c r="S132" s="179"/>
      <c r="T132" s="179"/>
      <c r="U132" s="179"/>
      <c r="V132" s="179"/>
      <c r="W132" s="179"/>
      <c r="X132" s="179"/>
      <c r="Y132" s="179"/>
      <c r="Z132" s="179"/>
      <c r="AA132" s="169"/>
      <c r="AB132" s="169"/>
      <c r="AC132" s="169"/>
      <c r="AD132" s="169"/>
      <c r="AE132" s="169"/>
      <c r="AF132" s="169"/>
      <c r="AG132" s="169"/>
      <c r="AH132" s="169"/>
      <c r="AI132" s="169"/>
      <c r="AJ132" s="169"/>
      <c r="AK132" s="169"/>
      <c r="AL132" s="169"/>
      <c r="AM132" s="14"/>
      <c r="AO132" s="14"/>
      <c r="AP132" s="14"/>
      <c r="AQ132" s="14"/>
      <c r="AR132" s="14"/>
      <c r="AS132" s="14"/>
      <c r="AT132" s="14"/>
      <c r="AU132" s="14"/>
      <c r="AV132" s="14"/>
    </row>
    <row r="133" spans="1:48" ht="20.100000000000001" customHeight="1">
      <c r="A133" s="140">
        <v>15581</v>
      </c>
      <c r="B133" s="141" t="s">
        <v>206</v>
      </c>
      <c r="C133" s="141" t="s">
        <v>210</v>
      </c>
      <c r="D133" s="142" t="s">
        <v>119</v>
      </c>
      <c r="E133" s="142" t="s">
        <v>862</v>
      </c>
      <c r="F133" s="143">
        <v>6</v>
      </c>
      <c r="G133" s="143">
        <v>30</v>
      </c>
      <c r="H133" s="143" t="s">
        <v>132</v>
      </c>
      <c r="I133" s="144">
        <v>0.08</v>
      </c>
      <c r="J133" s="145" t="s">
        <v>792</v>
      </c>
      <c r="K133" s="141"/>
      <c r="L133" s="141" t="s">
        <v>121</v>
      </c>
      <c r="M133" s="145">
        <v>120</v>
      </c>
      <c r="N133" s="145"/>
      <c r="O133" s="17">
        <f t="shared" si="8"/>
        <v>0</v>
      </c>
      <c r="P133" s="17">
        <f t="shared" si="12"/>
        <v>0</v>
      </c>
      <c r="Q133" s="157">
        <f t="shared" si="9"/>
        <v>0</v>
      </c>
      <c r="R133" s="178"/>
      <c r="S133" s="179"/>
      <c r="T133" s="179"/>
      <c r="U133" s="179"/>
      <c r="V133" s="179"/>
      <c r="W133" s="179"/>
      <c r="X133" s="179"/>
      <c r="Y133" s="179"/>
      <c r="Z133" s="179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4"/>
      <c r="AO133" s="14"/>
      <c r="AP133" s="14"/>
      <c r="AQ133" s="14"/>
      <c r="AR133" s="14"/>
      <c r="AS133" s="14"/>
      <c r="AT133" s="14"/>
      <c r="AU133" s="14"/>
      <c r="AV133" s="14"/>
    </row>
    <row r="134" spans="1:48" ht="20.100000000000001" customHeight="1">
      <c r="A134" s="148">
        <v>15583</v>
      </c>
      <c r="B134" s="149" t="s">
        <v>206</v>
      </c>
      <c r="C134" s="149" t="s">
        <v>211</v>
      </c>
      <c r="D134" s="150" t="s">
        <v>119</v>
      </c>
      <c r="E134" s="150" t="s">
        <v>862</v>
      </c>
      <c r="F134" s="151">
        <v>6</v>
      </c>
      <c r="G134" s="151">
        <v>30</v>
      </c>
      <c r="H134" s="151" t="s">
        <v>132</v>
      </c>
      <c r="I134" s="152">
        <v>0.08</v>
      </c>
      <c r="J134" s="149" t="s">
        <v>792</v>
      </c>
      <c r="K134" s="149"/>
      <c r="L134" s="149" t="s">
        <v>121</v>
      </c>
      <c r="M134" s="153">
        <v>121</v>
      </c>
      <c r="N134" s="153"/>
      <c r="O134" s="17">
        <f t="shared" si="8"/>
        <v>0</v>
      </c>
      <c r="P134" s="17">
        <f t="shared" si="12"/>
        <v>0</v>
      </c>
      <c r="Q134" s="157">
        <f t="shared" si="9"/>
        <v>0</v>
      </c>
      <c r="R134" s="178"/>
      <c r="S134" s="179"/>
      <c r="T134" s="179"/>
      <c r="U134" s="179"/>
      <c r="V134" s="179"/>
      <c r="W134" s="179"/>
      <c r="X134" s="179"/>
      <c r="Y134" s="179"/>
      <c r="Z134" s="179"/>
      <c r="AA134" s="169"/>
      <c r="AB134" s="169"/>
      <c r="AC134" s="169"/>
      <c r="AD134" s="169"/>
      <c r="AE134" s="169"/>
      <c r="AF134" s="169"/>
      <c r="AG134" s="169"/>
      <c r="AH134" s="169"/>
      <c r="AI134" s="169"/>
      <c r="AJ134" s="169"/>
      <c r="AK134" s="169"/>
      <c r="AL134" s="169"/>
      <c r="AM134" s="14"/>
      <c r="AO134" s="14"/>
      <c r="AP134" s="14"/>
      <c r="AQ134" s="14"/>
      <c r="AR134" s="14"/>
      <c r="AS134" s="14"/>
      <c r="AT134" s="14"/>
      <c r="AU134" s="14"/>
      <c r="AV134" s="14"/>
    </row>
    <row r="135" spans="1:48" ht="20.100000000000001" customHeight="1">
      <c r="A135" s="140">
        <v>15634</v>
      </c>
      <c r="B135" s="141" t="s">
        <v>206</v>
      </c>
      <c r="C135" s="141" t="s">
        <v>143</v>
      </c>
      <c r="D135" s="142" t="s">
        <v>119</v>
      </c>
      <c r="E135" s="142" t="s">
        <v>862</v>
      </c>
      <c r="F135" s="143">
        <v>6</v>
      </c>
      <c r="G135" s="143">
        <v>30</v>
      </c>
      <c r="H135" s="143" t="s">
        <v>132</v>
      </c>
      <c r="I135" s="144">
        <v>0.08</v>
      </c>
      <c r="J135" s="145" t="s">
        <v>792</v>
      </c>
      <c r="K135" s="141"/>
      <c r="L135" s="141" t="s">
        <v>121</v>
      </c>
      <c r="M135" s="145">
        <v>122</v>
      </c>
      <c r="N135" s="145"/>
      <c r="O135" s="17">
        <f t="shared" si="8"/>
        <v>0</v>
      </c>
      <c r="P135" s="17">
        <f t="shared" si="12"/>
        <v>0</v>
      </c>
      <c r="Q135" s="157">
        <f t="shared" si="9"/>
        <v>0</v>
      </c>
      <c r="R135" s="178"/>
      <c r="S135" s="179"/>
      <c r="T135" s="179"/>
      <c r="U135" s="179"/>
      <c r="V135" s="179"/>
      <c r="W135" s="179"/>
      <c r="X135" s="179"/>
      <c r="Y135" s="179"/>
      <c r="Z135" s="179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4"/>
      <c r="AO135" s="14"/>
      <c r="AP135" s="14"/>
      <c r="AQ135" s="14"/>
      <c r="AR135" s="14"/>
      <c r="AS135" s="14"/>
      <c r="AT135" s="14"/>
      <c r="AU135" s="14"/>
      <c r="AV135" s="14"/>
    </row>
    <row r="136" spans="1:48" ht="20.100000000000001" customHeight="1">
      <c r="A136" s="148">
        <v>25997</v>
      </c>
      <c r="B136" s="149" t="s">
        <v>212</v>
      </c>
      <c r="C136" s="149" t="s">
        <v>780</v>
      </c>
      <c r="D136" s="150" t="s">
        <v>119</v>
      </c>
      <c r="E136" s="150" t="s">
        <v>862</v>
      </c>
      <c r="F136" s="151">
        <v>6</v>
      </c>
      <c r="G136" s="151">
        <v>30</v>
      </c>
      <c r="H136" s="151" t="s">
        <v>132</v>
      </c>
      <c r="I136" s="152">
        <v>0.2</v>
      </c>
      <c r="J136" s="149" t="s">
        <v>792</v>
      </c>
      <c r="K136" s="149"/>
      <c r="L136" s="149" t="s">
        <v>121</v>
      </c>
      <c r="M136" s="153">
        <v>123</v>
      </c>
      <c r="N136" s="153"/>
      <c r="O136" s="17">
        <f t="shared" si="8"/>
        <v>0</v>
      </c>
      <c r="P136" s="17">
        <f t="shared" si="12"/>
        <v>0</v>
      </c>
      <c r="Q136" s="157">
        <f t="shared" si="9"/>
        <v>0</v>
      </c>
      <c r="R136" s="178"/>
      <c r="S136" s="179"/>
      <c r="T136" s="179"/>
      <c r="U136" s="179"/>
      <c r="V136" s="179"/>
      <c r="W136" s="179"/>
      <c r="X136" s="179"/>
      <c r="Y136" s="179"/>
      <c r="Z136" s="179"/>
      <c r="AA136" s="169"/>
      <c r="AB136" s="169"/>
      <c r="AC136" s="169"/>
      <c r="AD136" s="169"/>
      <c r="AE136" s="169"/>
      <c r="AF136" s="169"/>
      <c r="AG136" s="169"/>
      <c r="AH136" s="169"/>
      <c r="AI136" s="169"/>
      <c r="AJ136" s="169"/>
      <c r="AK136" s="169"/>
      <c r="AL136" s="169"/>
      <c r="AM136" s="14"/>
      <c r="AO136" s="14"/>
      <c r="AP136" s="14"/>
      <c r="AQ136" s="14"/>
      <c r="AR136" s="14"/>
      <c r="AS136" s="14"/>
      <c r="AT136" s="14"/>
      <c r="AU136" s="14"/>
      <c r="AV136" s="14"/>
    </row>
    <row r="137" spans="1:48" ht="20.100000000000001" customHeight="1">
      <c r="A137" s="140">
        <v>25998</v>
      </c>
      <c r="B137" s="141" t="s">
        <v>212</v>
      </c>
      <c r="C137" s="141" t="s">
        <v>781</v>
      </c>
      <c r="D137" s="142" t="s">
        <v>119</v>
      </c>
      <c r="E137" s="142" t="s">
        <v>862</v>
      </c>
      <c r="F137" s="143">
        <v>6</v>
      </c>
      <c r="G137" s="143">
        <v>30</v>
      </c>
      <c r="H137" s="143" t="s">
        <v>132</v>
      </c>
      <c r="I137" s="144">
        <v>0.2</v>
      </c>
      <c r="J137" s="145" t="s">
        <v>792</v>
      </c>
      <c r="K137" s="141"/>
      <c r="L137" s="141" t="s">
        <v>121</v>
      </c>
      <c r="M137" s="145">
        <v>124</v>
      </c>
      <c r="N137" s="145"/>
      <c r="O137" s="17">
        <f t="shared" si="8"/>
        <v>0</v>
      </c>
      <c r="P137" s="17">
        <f t="shared" si="12"/>
        <v>0</v>
      </c>
      <c r="Q137" s="157">
        <f t="shared" si="9"/>
        <v>0</v>
      </c>
      <c r="R137" s="178"/>
      <c r="S137" s="179"/>
      <c r="T137" s="179"/>
      <c r="U137" s="179"/>
      <c r="V137" s="179"/>
      <c r="W137" s="179"/>
      <c r="X137" s="179"/>
      <c r="Y137" s="179"/>
      <c r="Z137" s="179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4"/>
      <c r="AO137" s="14"/>
      <c r="AP137" s="14"/>
      <c r="AQ137" s="14"/>
      <c r="AR137" s="14"/>
      <c r="AS137" s="14"/>
      <c r="AT137" s="14"/>
      <c r="AU137" s="14"/>
      <c r="AV137" s="14"/>
    </row>
    <row r="138" spans="1:48" ht="20.100000000000001" customHeight="1">
      <c r="A138" s="148">
        <v>25999</v>
      </c>
      <c r="B138" s="149" t="s">
        <v>212</v>
      </c>
      <c r="C138" s="149" t="s">
        <v>213</v>
      </c>
      <c r="D138" s="150" t="s">
        <v>119</v>
      </c>
      <c r="E138" s="150" t="s">
        <v>862</v>
      </c>
      <c r="F138" s="151">
        <v>6</v>
      </c>
      <c r="G138" s="151">
        <v>30</v>
      </c>
      <c r="H138" s="151" t="s">
        <v>132</v>
      </c>
      <c r="I138" s="152">
        <v>0.2</v>
      </c>
      <c r="J138" s="149" t="s">
        <v>792</v>
      </c>
      <c r="K138" s="149"/>
      <c r="L138" s="149" t="s">
        <v>121</v>
      </c>
      <c r="M138" s="153">
        <v>125</v>
      </c>
      <c r="N138" s="153"/>
      <c r="O138" s="17">
        <f t="shared" si="8"/>
        <v>0</v>
      </c>
      <c r="P138" s="17">
        <f t="shared" si="12"/>
        <v>0</v>
      </c>
      <c r="Q138" s="157">
        <f t="shared" si="9"/>
        <v>0</v>
      </c>
      <c r="R138" s="178"/>
      <c r="S138" s="179"/>
      <c r="T138" s="179"/>
      <c r="U138" s="179"/>
      <c r="V138" s="179"/>
      <c r="W138" s="179"/>
      <c r="X138" s="179"/>
      <c r="Y138" s="179"/>
      <c r="Z138" s="179"/>
      <c r="AA138" s="169"/>
      <c r="AB138" s="169"/>
      <c r="AC138" s="169"/>
      <c r="AD138" s="169"/>
      <c r="AE138" s="169"/>
      <c r="AF138" s="169"/>
      <c r="AG138" s="169"/>
      <c r="AH138" s="169"/>
      <c r="AI138" s="169"/>
      <c r="AJ138" s="169"/>
      <c r="AK138" s="169"/>
      <c r="AL138" s="169"/>
      <c r="AM138" s="14"/>
      <c r="AO138" s="14"/>
      <c r="AP138" s="14"/>
      <c r="AQ138" s="14"/>
      <c r="AR138" s="14"/>
      <c r="AS138" s="14"/>
      <c r="AT138" s="14"/>
      <c r="AU138" s="14"/>
      <c r="AV138" s="14"/>
    </row>
    <row r="139" spans="1:48" ht="20.100000000000001" customHeight="1">
      <c r="A139" s="140">
        <v>13305</v>
      </c>
      <c r="B139" s="141" t="s">
        <v>214</v>
      </c>
      <c r="C139" s="141" t="s">
        <v>215</v>
      </c>
      <c r="D139" s="142" t="s">
        <v>119</v>
      </c>
      <c r="E139" s="142" t="s">
        <v>862</v>
      </c>
      <c r="F139" s="143">
        <v>6</v>
      </c>
      <c r="G139" s="143">
        <v>30</v>
      </c>
      <c r="H139" s="143" t="s">
        <v>119</v>
      </c>
      <c r="I139" s="144">
        <v>0.15</v>
      </c>
      <c r="J139" s="145" t="s">
        <v>792</v>
      </c>
      <c r="K139" s="141"/>
      <c r="L139" s="141" t="s">
        <v>121</v>
      </c>
      <c r="M139" s="145">
        <v>126</v>
      </c>
      <c r="N139" s="145"/>
      <c r="O139" s="17">
        <f t="shared" si="8"/>
        <v>0</v>
      </c>
      <c r="P139" s="17">
        <f t="shared" si="12"/>
        <v>0</v>
      </c>
      <c r="Q139" s="157">
        <f t="shared" si="9"/>
        <v>0</v>
      </c>
      <c r="R139" s="178"/>
      <c r="S139" s="179"/>
      <c r="T139" s="179"/>
      <c r="U139" s="179"/>
      <c r="V139" s="179"/>
      <c r="W139" s="179"/>
      <c r="X139" s="179"/>
      <c r="Y139" s="179"/>
      <c r="Z139" s="179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4"/>
      <c r="AO139" s="14"/>
      <c r="AP139" s="14"/>
      <c r="AQ139" s="14"/>
      <c r="AR139" s="14"/>
      <c r="AS139" s="14"/>
      <c r="AT139" s="14"/>
      <c r="AU139" s="14"/>
      <c r="AV139" s="14"/>
    </row>
    <row r="140" spans="1:48" ht="20.100000000000001" customHeight="1">
      <c r="A140" s="148">
        <v>13307</v>
      </c>
      <c r="B140" s="149" t="s">
        <v>214</v>
      </c>
      <c r="C140" s="149" t="s">
        <v>216</v>
      </c>
      <c r="D140" s="150" t="s">
        <v>119</v>
      </c>
      <c r="E140" s="150" t="s">
        <v>862</v>
      </c>
      <c r="F140" s="151">
        <v>6</v>
      </c>
      <c r="G140" s="151">
        <v>30</v>
      </c>
      <c r="H140" s="151" t="s">
        <v>119</v>
      </c>
      <c r="I140" s="152">
        <v>0.15</v>
      </c>
      <c r="J140" s="149" t="s">
        <v>792</v>
      </c>
      <c r="K140" s="149"/>
      <c r="L140" s="149" t="s">
        <v>121</v>
      </c>
      <c r="M140" s="153">
        <v>127</v>
      </c>
      <c r="N140" s="153"/>
      <c r="O140" s="17">
        <f t="shared" si="8"/>
        <v>0</v>
      </c>
      <c r="P140" s="17">
        <f t="shared" si="12"/>
        <v>0</v>
      </c>
      <c r="Q140" s="157">
        <f t="shared" si="9"/>
        <v>0</v>
      </c>
      <c r="R140" s="178"/>
      <c r="S140" s="179"/>
      <c r="T140" s="179"/>
      <c r="U140" s="179"/>
      <c r="V140" s="179"/>
      <c r="W140" s="179"/>
      <c r="X140" s="179"/>
      <c r="Y140" s="179"/>
      <c r="Z140" s="179"/>
      <c r="AA140" s="169"/>
      <c r="AB140" s="169"/>
      <c r="AC140" s="169"/>
      <c r="AD140" s="169"/>
      <c r="AE140" s="169"/>
      <c r="AF140" s="169"/>
      <c r="AG140" s="169"/>
      <c r="AH140" s="169"/>
      <c r="AI140" s="169"/>
      <c r="AJ140" s="169"/>
      <c r="AK140" s="169"/>
      <c r="AL140" s="169"/>
      <c r="AM140" s="14"/>
      <c r="AO140" s="14"/>
      <c r="AP140" s="14"/>
      <c r="AQ140" s="14"/>
      <c r="AR140" s="14"/>
      <c r="AS140" s="14"/>
      <c r="AT140" s="14"/>
      <c r="AU140" s="14"/>
      <c r="AV140" s="14"/>
    </row>
    <row r="141" spans="1:48" ht="20.100000000000001" customHeight="1">
      <c r="A141" s="140">
        <v>13306</v>
      </c>
      <c r="B141" s="141" t="s">
        <v>214</v>
      </c>
      <c r="C141" s="141" t="s">
        <v>461</v>
      </c>
      <c r="D141" s="142" t="s">
        <v>119</v>
      </c>
      <c r="E141" s="142" t="s">
        <v>862</v>
      </c>
      <c r="F141" s="143">
        <v>6</v>
      </c>
      <c r="G141" s="143">
        <v>30</v>
      </c>
      <c r="H141" s="143" t="s">
        <v>119</v>
      </c>
      <c r="I141" s="144">
        <v>0.15</v>
      </c>
      <c r="J141" s="145" t="s">
        <v>792</v>
      </c>
      <c r="K141" s="141"/>
      <c r="L141" s="141" t="s">
        <v>121</v>
      </c>
      <c r="M141" s="145">
        <v>128</v>
      </c>
      <c r="N141" s="145"/>
      <c r="O141" s="17">
        <f t="shared" si="8"/>
        <v>0</v>
      </c>
      <c r="P141" s="17">
        <f t="shared" si="12"/>
        <v>0</v>
      </c>
      <c r="Q141" s="157">
        <f t="shared" si="9"/>
        <v>0</v>
      </c>
      <c r="R141" s="178"/>
      <c r="S141" s="179"/>
      <c r="T141" s="179"/>
      <c r="U141" s="179"/>
      <c r="V141" s="179"/>
      <c r="W141" s="179"/>
      <c r="X141" s="179"/>
      <c r="Y141" s="179"/>
      <c r="Z141" s="179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4"/>
      <c r="AO141" s="14"/>
      <c r="AP141" s="14"/>
      <c r="AQ141" s="14"/>
      <c r="AR141" s="14"/>
      <c r="AS141" s="14"/>
      <c r="AT141" s="14"/>
      <c r="AU141" s="14"/>
      <c r="AV141" s="14"/>
    </row>
    <row r="142" spans="1:48" ht="20.100000000000001" customHeight="1">
      <c r="A142" s="148">
        <v>27496</v>
      </c>
      <c r="B142" s="149" t="s">
        <v>214</v>
      </c>
      <c r="C142" s="149" t="s">
        <v>470</v>
      </c>
      <c r="D142" s="150" t="s">
        <v>119</v>
      </c>
      <c r="E142" s="150" t="s">
        <v>862</v>
      </c>
      <c r="F142" s="151">
        <v>6</v>
      </c>
      <c r="G142" s="151">
        <v>30</v>
      </c>
      <c r="H142" s="151" t="s">
        <v>119</v>
      </c>
      <c r="I142" s="152">
        <v>0.15</v>
      </c>
      <c r="J142" s="149" t="s">
        <v>792</v>
      </c>
      <c r="K142" s="149" t="s">
        <v>125</v>
      </c>
      <c r="L142" s="149" t="s">
        <v>121</v>
      </c>
      <c r="M142" s="153">
        <v>129</v>
      </c>
      <c r="N142" s="153"/>
      <c r="O142" s="17">
        <f t="shared" si="8"/>
        <v>0</v>
      </c>
      <c r="P142" s="17">
        <f t="shared" si="12"/>
        <v>0</v>
      </c>
      <c r="Q142" s="157">
        <f t="shared" si="9"/>
        <v>0</v>
      </c>
      <c r="R142" s="178"/>
      <c r="S142" s="179"/>
      <c r="T142" s="179"/>
      <c r="U142" s="179"/>
      <c r="V142" s="179"/>
      <c r="W142" s="179"/>
      <c r="X142" s="179"/>
      <c r="Y142" s="179"/>
      <c r="Z142" s="179"/>
      <c r="AA142" s="169"/>
      <c r="AB142" s="169"/>
      <c r="AC142" s="169"/>
      <c r="AD142" s="169"/>
      <c r="AE142" s="169"/>
      <c r="AF142" s="169"/>
      <c r="AG142" s="169"/>
      <c r="AH142" s="169"/>
      <c r="AI142" s="169"/>
      <c r="AJ142" s="169"/>
      <c r="AK142" s="169"/>
      <c r="AL142" s="169"/>
      <c r="AM142" s="14"/>
      <c r="AO142" s="14"/>
      <c r="AP142" s="14"/>
      <c r="AQ142" s="14"/>
      <c r="AR142" s="14"/>
      <c r="AS142" s="14"/>
      <c r="AT142" s="14"/>
      <c r="AU142" s="14"/>
      <c r="AV142" s="14"/>
    </row>
    <row r="143" spans="1:48" ht="20.100000000000001" customHeight="1">
      <c r="A143" s="140">
        <v>15248</v>
      </c>
      <c r="B143" s="141" t="s">
        <v>214</v>
      </c>
      <c r="C143" s="141" t="s">
        <v>204</v>
      </c>
      <c r="D143" s="142" t="s">
        <v>119</v>
      </c>
      <c r="E143" s="142" t="s">
        <v>862</v>
      </c>
      <c r="F143" s="143">
        <v>6</v>
      </c>
      <c r="G143" s="143">
        <v>30</v>
      </c>
      <c r="H143" s="143" t="s">
        <v>119</v>
      </c>
      <c r="I143" s="144">
        <v>0.15</v>
      </c>
      <c r="J143" s="145" t="s">
        <v>792</v>
      </c>
      <c r="K143" s="141"/>
      <c r="L143" s="141" t="s">
        <v>121</v>
      </c>
      <c r="M143" s="145">
        <v>130</v>
      </c>
      <c r="N143" s="145"/>
      <c r="O143" s="17">
        <f t="shared" si="8"/>
        <v>0</v>
      </c>
      <c r="P143" s="17">
        <f t="shared" si="12"/>
        <v>0</v>
      </c>
      <c r="Q143" s="157">
        <f t="shared" si="9"/>
        <v>0</v>
      </c>
      <c r="R143" s="178"/>
      <c r="S143" s="179"/>
      <c r="T143" s="179"/>
      <c r="U143" s="179"/>
      <c r="V143" s="179"/>
      <c r="W143" s="179"/>
      <c r="X143" s="179"/>
      <c r="Y143" s="179"/>
      <c r="Z143" s="179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4"/>
      <c r="AO143" s="14"/>
      <c r="AP143" s="14"/>
      <c r="AQ143" s="14"/>
      <c r="AR143" s="14"/>
      <c r="AS143" s="14"/>
      <c r="AT143" s="14"/>
      <c r="AU143" s="14"/>
      <c r="AV143" s="14"/>
    </row>
    <row r="144" spans="1:48" ht="20.100000000000001" customHeight="1">
      <c r="A144" s="148">
        <v>22926</v>
      </c>
      <c r="B144" s="149" t="s">
        <v>214</v>
      </c>
      <c r="C144" s="149" t="s">
        <v>185</v>
      </c>
      <c r="D144" s="150" t="s">
        <v>119</v>
      </c>
      <c r="E144" s="150" t="s">
        <v>862</v>
      </c>
      <c r="F144" s="151">
        <v>6</v>
      </c>
      <c r="G144" s="151">
        <v>30</v>
      </c>
      <c r="H144" s="151" t="s">
        <v>119</v>
      </c>
      <c r="I144" s="152">
        <v>0.15</v>
      </c>
      <c r="J144" s="149" t="s">
        <v>792</v>
      </c>
      <c r="K144" s="149"/>
      <c r="L144" s="149" t="s">
        <v>121</v>
      </c>
      <c r="M144" s="153">
        <v>131</v>
      </c>
      <c r="N144" s="153"/>
      <c r="O144" s="17">
        <f t="shared" si="8"/>
        <v>0</v>
      </c>
      <c r="P144" s="17">
        <f t="shared" si="12"/>
        <v>0</v>
      </c>
      <c r="Q144" s="157">
        <f t="shared" si="9"/>
        <v>0</v>
      </c>
      <c r="R144" s="178"/>
      <c r="S144" s="179"/>
      <c r="T144" s="179"/>
      <c r="U144" s="179"/>
      <c r="V144" s="179"/>
      <c r="W144" s="179"/>
      <c r="X144" s="179"/>
      <c r="Y144" s="179"/>
      <c r="Z144" s="179"/>
      <c r="AA144" s="169"/>
      <c r="AB144" s="169"/>
      <c r="AC144" s="169"/>
      <c r="AD144" s="169"/>
      <c r="AE144" s="169"/>
      <c r="AF144" s="169"/>
      <c r="AG144" s="169"/>
      <c r="AH144" s="169"/>
      <c r="AI144" s="169"/>
      <c r="AJ144" s="169"/>
      <c r="AK144" s="169"/>
      <c r="AL144" s="169"/>
      <c r="AM144" s="14"/>
      <c r="AO144" s="14"/>
      <c r="AP144" s="14"/>
      <c r="AQ144" s="14"/>
      <c r="AR144" s="14"/>
      <c r="AS144" s="14"/>
      <c r="AT144" s="14"/>
      <c r="AU144" s="14"/>
      <c r="AV144" s="14"/>
    </row>
    <row r="145" spans="1:48" ht="20.100000000000001" customHeight="1">
      <c r="A145" s="140">
        <v>15247</v>
      </c>
      <c r="B145" s="141" t="s">
        <v>214</v>
      </c>
      <c r="C145" s="141" t="s">
        <v>201</v>
      </c>
      <c r="D145" s="142" t="s">
        <v>119</v>
      </c>
      <c r="E145" s="142" t="s">
        <v>862</v>
      </c>
      <c r="F145" s="143">
        <v>6</v>
      </c>
      <c r="G145" s="143">
        <v>30</v>
      </c>
      <c r="H145" s="143" t="s">
        <v>119</v>
      </c>
      <c r="I145" s="144">
        <v>0.15</v>
      </c>
      <c r="J145" s="145" t="s">
        <v>792</v>
      </c>
      <c r="K145" s="141"/>
      <c r="L145" s="141" t="s">
        <v>121</v>
      </c>
      <c r="M145" s="145">
        <v>132</v>
      </c>
      <c r="N145" s="145"/>
      <c r="O145" s="17">
        <f t="shared" si="8"/>
        <v>0</v>
      </c>
      <c r="P145" s="17">
        <f t="shared" si="12"/>
        <v>0</v>
      </c>
      <c r="Q145" s="157">
        <f t="shared" si="9"/>
        <v>0</v>
      </c>
      <c r="R145" s="178"/>
      <c r="S145" s="179"/>
      <c r="T145" s="179"/>
      <c r="U145" s="179"/>
      <c r="V145" s="179"/>
      <c r="W145" s="179"/>
      <c r="X145" s="179"/>
      <c r="Y145" s="179"/>
      <c r="Z145" s="179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4"/>
      <c r="AO145" s="14"/>
      <c r="AP145" s="14"/>
      <c r="AQ145" s="14"/>
      <c r="AR145" s="14"/>
      <c r="AS145" s="14"/>
      <c r="AT145" s="14"/>
      <c r="AU145" s="14"/>
      <c r="AV145" s="14"/>
    </row>
    <row r="146" spans="1:48" ht="20.100000000000001" customHeight="1">
      <c r="A146" s="148">
        <v>13445</v>
      </c>
      <c r="B146" s="149" t="s">
        <v>214</v>
      </c>
      <c r="C146" s="149" t="s">
        <v>143</v>
      </c>
      <c r="D146" s="150" t="s">
        <v>119</v>
      </c>
      <c r="E146" s="150" t="s">
        <v>862</v>
      </c>
      <c r="F146" s="151">
        <v>6</v>
      </c>
      <c r="G146" s="151">
        <v>30</v>
      </c>
      <c r="H146" s="151" t="s">
        <v>119</v>
      </c>
      <c r="I146" s="152">
        <v>0.15</v>
      </c>
      <c r="J146" s="149" t="s">
        <v>792</v>
      </c>
      <c r="K146" s="149"/>
      <c r="L146" s="149" t="s">
        <v>121</v>
      </c>
      <c r="M146" s="153">
        <v>133</v>
      </c>
      <c r="N146" s="153"/>
      <c r="O146" s="17">
        <f t="shared" ref="O146:O209" si="13">IF(INT(P146)*10=P146*10,,"ERREUR")</f>
        <v>0</v>
      </c>
      <c r="P146" s="17">
        <f t="shared" si="12"/>
        <v>0</v>
      </c>
      <c r="Q146" s="157">
        <f t="shared" ref="Q146:Q209" si="14">SUM(R146:AL146)</f>
        <v>0</v>
      </c>
      <c r="R146" s="178"/>
      <c r="S146" s="179"/>
      <c r="T146" s="179"/>
      <c r="U146" s="179"/>
      <c r="V146" s="179"/>
      <c r="W146" s="179"/>
      <c r="X146" s="179"/>
      <c r="Y146" s="179"/>
      <c r="Z146" s="179"/>
      <c r="AA146" s="169"/>
      <c r="AB146" s="169"/>
      <c r="AC146" s="169"/>
      <c r="AD146" s="169"/>
      <c r="AE146" s="169"/>
      <c r="AF146" s="169"/>
      <c r="AG146" s="169"/>
      <c r="AH146" s="169"/>
      <c r="AI146" s="169"/>
      <c r="AJ146" s="169"/>
      <c r="AK146" s="169"/>
      <c r="AL146" s="169"/>
      <c r="AM146" s="14"/>
      <c r="AO146" s="14"/>
      <c r="AP146" s="14"/>
      <c r="AQ146" s="14"/>
      <c r="AR146" s="14"/>
      <c r="AS146" s="14"/>
      <c r="AT146" s="14"/>
      <c r="AU146" s="14"/>
      <c r="AV146" s="14"/>
    </row>
    <row r="147" spans="1:48" ht="20.100000000000001" customHeight="1">
      <c r="A147" s="140">
        <v>25920</v>
      </c>
      <c r="B147" s="141" t="s">
        <v>666</v>
      </c>
      <c r="C147" s="141" t="s">
        <v>667</v>
      </c>
      <c r="D147" s="142" t="s">
        <v>142</v>
      </c>
      <c r="E147" s="142" t="s">
        <v>862</v>
      </c>
      <c r="F147" s="143">
        <v>8</v>
      </c>
      <c r="G147" s="143">
        <v>30</v>
      </c>
      <c r="H147" s="143" t="s">
        <v>641</v>
      </c>
      <c r="I147" s="144"/>
      <c r="J147" s="145" t="s">
        <v>795</v>
      </c>
      <c r="K147" s="141"/>
      <c r="L147" s="141" t="s">
        <v>121</v>
      </c>
      <c r="M147" s="145">
        <v>134</v>
      </c>
      <c r="N147" s="145"/>
      <c r="O147" s="17">
        <f t="shared" si="13"/>
        <v>0</v>
      </c>
      <c r="P147" s="17">
        <f t="shared" si="12"/>
        <v>0</v>
      </c>
      <c r="Q147" s="157">
        <f t="shared" si="14"/>
        <v>0</v>
      </c>
      <c r="R147" s="178"/>
      <c r="S147" s="179"/>
      <c r="T147" s="179"/>
      <c r="U147" s="179"/>
      <c r="V147" s="179"/>
      <c r="W147" s="179"/>
      <c r="X147" s="179"/>
      <c r="Y147" s="179"/>
      <c r="Z147" s="179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4"/>
      <c r="AO147" s="14"/>
      <c r="AP147" s="14"/>
      <c r="AQ147" s="14"/>
      <c r="AR147" s="14"/>
      <c r="AS147" s="14"/>
      <c r="AT147" s="14"/>
      <c r="AU147" s="14"/>
      <c r="AV147" s="14"/>
    </row>
    <row r="148" spans="1:48" ht="20.100000000000001" customHeight="1">
      <c r="A148" s="129"/>
      <c r="B148" s="135" t="s">
        <v>773</v>
      </c>
      <c r="C148" s="130"/>
      <c r="D148" s="131"/>
      <c r="E148" s="131"/>
      <c r="F148" s="131"/>
      <c r="G148" s="131"/>
      <c r="H148" s="131"/>
      <c r="I148" s="132"/>
      <c r="J148" s="130" t="s">
        <v>124</v>
      </c>
      <c r="K148" s="130"/>
      <c r="L148" s="130"/>
      <c r="M148" s="130">
        <v>135</v>
      </c>
      <c r="N148" s="130"/>
      <c r="O148" s="17"/>
      <c r="P148" s="17"/>
      <c r="Q148" s="157"/>
      <c r="R148" s="176"/>
      <c r="S148" s="177"/>
      <c r="T148" s="177"/>
      <c r="U148" s="177"/>
      <c r="V148" s="177"/>
      <c r="W148" s="177"/>
      <c r="X148" s="177"/>
      <c r="Y148" s="177"/>
      <c r="Z148" s="177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7"/>
      <c r="AK148" s="177"/>
      <c r="AL148" s="177"/>
      <c r="AM148" s="14"/>
      <c r="AO148" s="14"/>
      <c r="AP148" s="14"/>
      <c r="AQ148" s="14"/>
      <c r="AR148" s="14"/>
      <c r="AS148" s="14"/>
      <c r="AT148" s="14"/>
      <c r="AU148" s="14"/>
      <c r="AV148" s="14"/>
    </row>
    <row r="149" spans="1:48" ht="20.100000000000001" customHeight="1">
      <c r="A149" s="140">
        <v>27523</v>
      </c>
      <c r="B149" s="141" t="s">
        <v>774</v>
      </c>
      <c r="C149" s="141" t="s">
        <v>143</v>
      </c>
      <c r="D149" s="142" t="s">
        <v>119</v>
      </c>
      <c r="E149" s="142" t="s">
        <v>862</v>
      </c>
      <c r="F149" s="143">
        <v>10</v>
      </c>
      <c r="G149" s="143">
        <v>30</v>
      </c>
      <c r="H149" s="143" t="s">
        <v>132</v>
      </c>
      <c r="I149" s="144">
        <v>7.0000000000000007E-2</v>
      </c>
      <c r="J149" s="145" t="s">
        <v>795</v>
      </c>
      <c r="K149" s="141" t="s">
        <v>125</v>
      </c>
      <c r="L149" s="141" t="s">
        <v>121</v>
      </c>
      <c r="M149" s="145">
        <v>136</v>
      </c>
      <c r="N149" s="145"/>
      <c r="O149" s="17">
        <f t="shared" si="13"/>
        <v>0</v>
      </c>
      <c r="P149" s="17">
        <f t="shared" ref="P149:P162" si="15">Q149/G149</f>
        <v>0</v>
      </c>
      <c r="Q149" s="157">
        <f t="shared" si="14"/>
        <v>0</v>
      </c>
      <c r="R149" s="178"/>
      <c r="S149" s="179"/>
      <c r="T149" s="179"/>
      <c r="U149" s="179"/>
      <c r="V149" s="179"/>
      <c r="W149" s="179"/>
      <c r="X149" s="179"/>
      <c r="Y149" s="179"/>
      <c r="Z149" s="179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4"/>
      <c r="AO149" s="14"/>
      <c r="AP149" s="14"/>
      <c r="AQ149" s="14"/>
      <c r="AR149" s="14"/>
      <c r="AS149" s="14"/>
      <c r="AT149" s="14"/>
      <c r="AU149" s="14"/>
      <c r="AV149" s="14"/>
    </row>
    <row r="150" spans="1:48" ht="20.100000000000001" customHeight="1">
      <c r="A150" s="148">
        <v>25899</v>
      </c>
      <c r="B150" s="149" t="s">
        <v>293</v>
      </c>
      <c r="C150" s="149" t="s">
        <v>668</v>
      </c>
      <c r="D150" s="150" t="s">
        <v>119</v>
      </c>
      <c r="E150" s="150" t="s">
        <v>862</v>
      </c>
      <c r="F150" s="151">
        <v>10</v>
      </c>
      <c r="G150" s="151">
        <v>30</v>
      </c>
      <c r="H150" s="151" t="s">
        <v>669</v>
      </c>
      <c r="I150" s="152">
        <v>0.04</v>
      </c>
      <c r="J150" s="149" t="s">
        <v>795</v>
      </c>
      <c r="K150" s="149"/>
      <c r="L150" s="149" t="s">
        <v>121</v>
      </c>
      <c r="M150" s="153">
        <v>137</v>
      </c>
      <c r="N150" s="153"/>
      <c r="O150" s="17">
        <f t="shared" si="13"/>
        <v>0</v>
      </c>
      <c r="P150" s="17">
        <f t="shared" si="15"/>
        <v>0</v>
      </c>
      <c r="Q150" s="157">
        <f t="shared" si="14"/>
        <v>0</v>
      </c>
      <c r="R150" s="178"/>
      <c r="S150" s="179"/>
      <c r="T150" s="179"/>
      <c r="U150" s="179"/>
      <c r="V150" s="179"/>
      <c r="W150" s="179"/>
      <c r="X150" s="179"/>
      <c r="Y150" s="179"/>
      <c r="Z150" s="179"/>
      <c r="AA150" s="169"/>
      <c r="AB150" s="169"/>
      <c r="AC150" s="169"/>
      <c r="AD150" s="169"/>
      <c r="AE150" s="169"/>
      <c r="AF150" s="169"/>
      <c r="AG150" s="169"/>
      <c r="AH150" s="169"/>
      <c r="AI150" s="169"/>
      <c r="AJ150" s="169"/>
      <c r="AK150" s="169"/>
      <c r="AL150" s="169"/>
      <c r="AM150" s="14"/>
      <c r="AO150" s="14"/>
      <c r="AP150" s="14"/>
      <c r="AQ150" s="14"/>
      <c r="AR150" s="14"/>
      <c r="AS150" s="14"/>
      <c r="AT150" s="14"/>
      <c r="AU150" s="14"/>
      <c r="AV150" s="14"/>
    </row>
    <row r="151" spans="1:48" ht="20.100000000000001" customHeight="1">
      <c r="A151" s="140">
        <v>25900</v>
      </c>
      <c r="B151" s="141" t="s">
        <v>293</v>
      </c>
      <c r="C151" s="141" t="s">
        <v>670</v>
      </c>
      <c r="D151" s="142" t="s">
        <v>119</v>
      </c>
      <c r="E151" s="142" t="s">
        <v>862</v>
      </c>
      <c r="F151" s="143">
        <v>10</v>
      </c>
      <c r="G151" s="143">
        <v>30</v>
      </c>
      <c r="H151" s="143" t="s">
        <v>669</v>
      </c>
      <c r="I151" s="144">
        <v>0.04</v>
      </c>
      <c r="J151" s="145" t="s">
        <v>795</v>
      </c>
      <c r="K151" s="141"/>
      <c r="L151" s="141" t="s">
        <v>121</v>
      </c>
      <c r="M151" s="145">
        <v>138</v>
      </c>
      <c r="N151" s="145"/>
      <c r="O151" s="17">
        <f t="shared" si="13"/>
        <v>0</v>
      </c>
      <c r="P151" s="17">
        <f t="shared" si="15"/>
        <v>0</v>
      </c>
      <c r="Q151" s="157">
        <f t="shared" si="14"/>
        <v>0</v>
      </c>
      <c r="R151" s="178"/>
      <c r="S151" s="179"/>
      <c r="T151" s="179"/>
      <c r="U151" s="179"/>
      <c r="V151" s="179"/>
      <c r="W151" s="179"/>
      <c r="X151" s="179"/>
      <c r="Y151" s="179"/>
      <c r="Z151" s="179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4"/>
      <c r="AO151" s="14"/>
      <c r="AP151" s="14"/>
      <c r="AQ151" s="14"/>
      <c r="AR151" s="14"/>
      <c r="AS151" s="14"/>
      <c r="AT151" s="14"/>
      <c r="AU151" s="14"/>
      <c r="AV151" s="14"/>
    </row>
    <row r="152" spans="1:48" ht="20.100000000000001" customHeight="1">
      <c r="A152" s="148">
        <v>25901</v>
      </c>
      <c r="B152" s="149" t="s">
        <v>293</v>
      </c>
      <c r="C152" s="149" t="s">
        <v>671</v>
      </c>
      <c r="D152" s="150" t="s">
        <v>119</v>
      </c>
      <c r="E152" s="150" t="s">
        <v>862</v>
      </c>
      <c r="F152" s="151">
        <v>10</v>
      </c>
      <c r="G152" s="151">
        <v>30</v>
      </c>
      <c r="H152" s="151" t="s">
        <v>669</v>
      </c>
      <c r="I152" s="152">
        <v>0.04</v>
      </c>
      <c r="J152" s="149" t="s">
        <v>795</v>
      </c>
      <c r="K152" s="149"/>
      <c r="L152" s="149" t="s">
        <v>121</v>
      </c>
      <c r="M152" s="153">
        <v>139</v>
      </c>
      <c r="N152" s="153"/>
      <c r="O152" s="17">
        <f t="shared" si="13"/>
        <v>0</v>
      </c>
      <c r="P152" s="17">
        <f t="shared" si="15"/>
        <v>0</v>
      </c>
      <c r="Q152" s="157">
        <f t="shared" si="14"/>
        <v>0</v>
      </c>
      <c r="R152" s="178"/>
      <c r="S152" s="179"/>
      <c r="T152" s="179"/>
      <c r="U152" s="179"/>
      <c r="V152" s="179"/>
      <c r="W152" s="179"/>
      <c r="X152" s="179"/>
      <c r="Y152" s="179"/>
      <c r="Z152" s="179"/>
      <c r="AA152" s="169"/>
      <c r="AB152" s="169"/>
      <c r="AC152" s="169"/>
      <c r="AD152" s="169"/>
      <c r="AE152" s="169"/>
      <c r="AF152" s="169"/>
      <c r="AG152" s="169"/>
      <c r="AH152" s="169"/>
      <c r="AI152" s="169"/>
      <c r="AJ152" s="169"/>
      <c r="AK152" s="169"/>
      <c r="AL152" s="169"/>
      <c r="AM152" s="14"/>
      <c r="AO152" s="14"/>
      <c r="AP152" s="14"/>
      <c r="AQ152" s="14"/>
      <c r="AR152" s="14"/>
      <c r="AS152" s="14"/>
      <c r="AT152" s="14"/>
      <c r="AU152" s="14"/>
      <c r="AV152" s="14"/>
    </row>
    <row r="153" spans="1:48" ht="20.100000000000001" customHeight="1">
      <c r="A153" s="140">
        <v>25902</v>
      </c>
      <c r="B153" s="141" t="s">
        <v>293</v>
      </c>
      <c r="C153" s="141" t="s">
        <v>672</v>
      </c>
      <c r="D153" s="142" t="s">
        <v>119</v>
      </c>
      <c r="E153" s="142" t="s">
        <v>862</v>
      </c>
      <c r="F153" s="143">
        <v>10</v>
      </c>
      <c r="G153" s="143">
        <v>30</v>
      </c>
      <c r="H153" s="143" t="s">
        <v>669</v>
      </c>
      <c r="I153" s="144">
        <v>0.04</v>
      </c>
      <c r="J153" s="145" t="s">
        <v>795</v>
      </c>
      <c r="K153" s="141"/>
      <c r="L153" s="141" t="s">
        <v>121</v>
      </c>
      <c r="M153" s="145">
        <v>140</v>
      </c>
      <c r="N153" s="145"/>
      <c r="O153" s="17">
        <f t="shared" si="13"/>
        <v>0</v>
      </c>
      <c r="P153" s="17">
        <f t="shared" si="15"/>
        <v>0</v>
      </c>
      <c r="Q153" s="157">
        <f t="shared" si="14"/>
        <v>0</v>
      </c>
      <c r="R153" s="178"/>
      <c r="S153" s="179"/>
      <c r="T153" s="179"/>
      <c r="U153" s="179"/>
      <c r="V153" s="179"/>
      <c r="W153" s="179"/>
      <c r="X153" s="179"/>
      <c r="Y153" s="179"/>
      <c r="Z153" s="179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4"/>
      <c r="AO153" s="14"/>
      <c r="AP153" s="14"/>
      <c r="AQ153" s="14"/>
      <c r="AR153" s="14"/>
      <c r="AS153" s="14"/>
      <c r="AT153" s="14"/>
      <c r="AU153" s="14"/>
      <c r="AV153" s="14"/>
    </row>
    <row r="154" spans="1:48" ht="20.100000000000001" customHeight="1">
      <c r="A154" s="148">
        <v>25903</v>
      </c>
      <c r="B154" s="149" t="s">
        <v>293</v>
      </c>
      <c r="C154" s="149" t="s">
        <v>673</v>
      </c>
      <c r="D154" s="150" t="s">
        <v>119</v>
      </c>
      <c r="E154" s="150" t="s">
        <v>862</v>
      </c>
      <c r="F154" s="151">
        <v>10</v>
      </c>
      <c r="G154" s="151">
        <v>30</v>
      </c>
      <c r="H154" s="151" t="s">
        <v>669</v>
      </c>
      <c r="I154" s="152">
        <v>0.04</v>
      </c>
      <c r="J154" s="149" t="s">
        <v>795</v>
      </c>
      <c r="K154" s="149"/>
      <c r="L154" s="149" t="s">
        <v>121</v>
      </c>
      <c r="M154" s="153">
        <v>141</v>
      </c>
      <c r="N154" s="153"/>
      <c r="O154" s="17">
        <f t="shared" si="13"/>
        <v>0</v>
      </c>
      <c r="P154" s="17">
        <f t="shared" si="15"/>
        <v>0</v>
      </c>
      <c r="Q154" s="157">
        <f t="shared" si="14"/>
        <v>0</v>
      </c>
      <c r="R154" s="178"/>
      <c r="S154" s="179"/>
      <c r="T154" s="179"/>
      <c r="U154" s="179"/>
      <c r="V154" s="179"/>
      <c r="W154" s="179"/>
      <c r="X154" s="179"/>
      <c r="Y154" s="179"/>
      <c r="Z154" s="179"/>
      <c r="AA154" s="169"/>
      <c r="AB154" s="169"/>
      <c r="AC154" s="169"/>
      <c r="AD154" s="169"/>
      <c r="AE154" s="169"/>
      <c r="AF154" s="169"/>
      <c r="AG154" s="169"/>
      <c r="AH154" s="169"/>
      <c r="AI154" s="169"/>
      <c r="AJ154" s="169"/>
      <c r="AK154" s="169"/>
      <c r="AL154" s="169"/>
      <c r="AM154" s="14"/>
      <c r="AO154" s="14"/>
      <c r="AP154" s="14"/>
      <c r="AQ154" s="14"/>
      <c r="AR154" s="14"/>
      <c r="AS154" s="14"/>
      <c r="AT154" s="14"/>
      <c r="AU154" s="14"/>
      <c r="AV154" s="14"/>
    </row>
    <row r="155" spans="1:48" ht="20.100000000000001" customHeight="1">
      <c r="A155" s="140">
        <v>25904</v>
      </c>
      <c r="B155" s="141" t="s">
        <v>293</v>
      </c>
      <c r="C155" s="141" t="s">
        <v>674</v>
      </c>
      <c r="D155" s="142" t="s">
        <v>119</v>
      </c>
      <c r="E155" s="142" t="s">
        <v>862</v>
      </c>
      <c r="F155" s="143">
        <v>10</v>
      </c>
      <c r="G155" s="143">
        <v>30</v>
      </c>
      <c r="H155" s="143" t="s">
        <v>669</v>
      </c>
      <c r="I155" s="144">
        <v>0.04</v>
      </c>
      <c r="J155" s="145" t="s">
        <v>795</v>
      </c>
      <c r="K155" s="141"/>
      <c r="L155" s="141" t="s">
        <v>121</v>
      </c>
      <c r="M155" s="145">
        <v>142</v>
      </c>
      <c r="N155" s="145"/>
      <c r="O155" s="17">
        <f t="shared" si="13"/>
        <v>0</v>
      </c>
      <c r="P155" s="17">
        <f t="shared" si="15"/>
        <v>0</v>
      </c>
      <c r="Q155" s="157">
        <f t="shared" si="14"/>
        <v>0</v>
      </c>
      <c r="R155" s="178"/>
      <c r="S155" s="179"/>
      <c r="T155" s="179"/>
      <c r="U155" s="179"/>
      <c r="V155" s="179"/>
      <c r="W155" s="179"/>
      <c r="X155" s="179"/>
      <c r="Y155" s="179"/>
      <c r="Z155" s="179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4"/>
      <c r="AO155" s="14"/>
      <c r="AP155" s="14"/>
      <c r="AQ155" s="14"/>
      <c r="AR155" s="14"/>
      <c r="AS155" s="14"/>
      <c r="AT155" s="14"/>
      <c r="AU155" s="14"/>
      <c r="AV155" s="14"/>
    </row>
    <row r="156" spans="1:48" ht="20.100000000000001" customHeight="1">
      <c r="A156" s="148">
        <v>25905</v>
      </c>
      <c r="B156" s="149" t="s">
        <v>293</v>
      </c>
      <c r="C156" s="149" t="s">
        <v>675</v>
      </c>
      <c r="D156" s="150" t="s">
        <v>119</v>
      </c>
      <c r="E156" s="150" t="s">
        <v>862</v>
      </c>
      <c r="F156" s="151">
        <v>10</v>
      </c>
      <c r="G156" s="151">
        <v>30</v>
      </c>
      <c r="H156" s="151" t="s">
        <v>669</v>
      </c>
      <c r="I156" s="152">
        <v>0.04</v>
      </c>
      <c r="J156" s="149" t="s">
        <v>795</v>
      </c>
      <c r="K156" s="149"/>
      <c r="L156" s="149" t="s">
        <v>121</v>
      </c>
      <c r="M156" s="153">
        <v>143</v>
      </c>
      <c r="N156" s="153"/>
      <c r="O156" s="17">
        <f t="shared" si="13"/>
        <v>0</v>
      </c>
      <c r="P156" s="17">
        <f t="shared" si="15"/>
        <v>0</v>
      </c>
      <c r="Q156" s="157">
        <f t="shared" si="14"/>
        <v>0</v>
      </c>
      <c r="R156" s="178"/>
      <c r="S156" s="179"/>
      <c r="T156" s="179"/>
      <c r="U156" s="179"/>
      <c r="V156" s="179"/>
      <c r="W156" s="179"/>
      <c r="X156" s="179"/>
      <c r="Y156" s="179"/>
      <c r="Z156" s="179"/>
      <c r="AA156" s="169"/>
      <c r="AB156" s="169"/>
      <c r="AC156" s="169"/>
      <c r="AD156" s="169"/>
      <c r="AE156" s="169"/>
      <c r="AF156" s="169"/>
      <c r="AG156" s="169"/>
      <c r="AH156" s="169"/>
      <c r="AI156" s="169"/>
      <c r="AJ156" s="169"/>
      <c r="AK156" s="169"/>
      <c r="AL156" s="169"/>
      <c r="AM156" s="14"/>
      <c r="AO156" s="14"/>
      <c r="AP156" s="14"/>
      <c r="AQ156" s="14"/>
      <c r="AR156" s="14"/>
      <c r="AS156" s="14"/>
      <c r="AT156" s="14"/>
      <c r="AU156" s="14"/>
      <c r="AV156" s="14"/>
    </row>
    <row r="157" spans="1:48" ht="20.100000000000001" customHeight="1">
      <c r="A157" s="140">
        <v>25906</v>
      </c>
      <c r="B157" s="141" t="s">
        <v>293</v>
      </c>
      <c r="C157" s="141" t="s">
        <v>676</v>
      </c>
      <c r="D157" s="142" t="s">
        <v>119</v>
      </c>
      <c r="E157" s="142" t="s">
        <v>862</v>
      </c>
      <c r="F157" s="143">
        <v>10</v>
      </c>
      <c r="G157" s="143">
        <v>30</v>
      </c>
      <c r="H157" s="143" t="s">
        <v>669</v>
      </c>
      <c r="I157" s="144">
        <v>0.04</v>
      </c>
      <c r="J157" s="145" t="s">
        <v>795</v>
      </c>
      <c r="K157" s="141"/>
      <c r="L157" s="141" t="s">
        <v>121</v>
      </c>
      <c r="M157" s="145">
        <v>144</v>
      </c>
      <c r="N157" s="145"/>
      <c r="O157" s="17">
        <f t="shared" si="13"/>
        <v>0</v>
      </c>
      <c r="P157" s="17">
        <f t="shared" si="15"/>
        <v>0</v>
      </c>
      <c r="Q157" s="157">
        <f t="shared" si="14"/>
        <v>0</v>
      </c>
      <c r="R157" s="178"/>
      <c r="S157" s="179"/>
      <c r="T157" s="179"/>
      <c r="U157" s="179"/>
      <c r="V157" s="179"/>
      <c r="W157" s="179"/>
      <c r="X157" s="179"/>
      <c r="Y157" s="179"/>
      <c r="Z157" s="179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4"/>
      <c r="AO157" s="14"/>
      <c r="AP157" s="14"/>
      <c r="AQ157" s="14"/>
      <c r="AR157" s="14"/>
      <c r="AS157" s="14"/>
      <c r="AT157" s="14"/>
      <c r="AU157" s="14"/>
      <c r="AV157" s="14"/>
    </row>
    <row r="158" spans="1:48" ht="20.100000000000001" customHeight="1">
      <c r="A158" s="148">
        <v>25907</v>
      </c>
      <c r="B158" s="149" t="s">
        <v>293</v>
      </c>
      <c r="C158" s="149" t="s">
        <v>677</v>
      </c>
      <c r="D158" s="150" t="s">
        <v>119</v>
      </c>
      <c r="E158" s="150" t="s">
        <v>862</v>
      </c>
      <c r="F158" s="151">
        <v>10</v>
      </c>
      <c r="G158" s="151">
        <v>30</v>
      </c>
      <c r="H158" s="151" t="s">
        <v>669</v>
      </c>
      <c r="I158" s="152">
        <v>0.04</v>
      </c>
      <c r="J158" s="149" t="s">
        <v>795</v>
      </c>
      <c r="K158" s="149"/>
      <c r="L158" s="149" t="s">
        <v>121</v>
      </c>
      <c r="M158" s="153">
        <v>145</v>
      </c>
      <c r="N158" s="153"/>
      <c r="O158" s="17">
        <f t="shared" si="13"/>
        <v>0</v>
      </c>
      <c r="P158" s="17">
        <f t="shared" si="15"/>
        <v>0</v>
      </c>
      <c r="Q158" s="157">
        <f t="shared" si="14"/>
        <v>0</v>
      </c>
      <c r="R158" s="178"/>
      <c r="S158" s="179"/>
      <c r="T158" s="179"/>
      <c r="U158" s="179"/>
      <c r="V158" s="179"/>
      <c r="W158" s="179"/>
      <c r="X158" s="179"/>
      <c r="Y158" s="179"/>
      <c r="Z158" s="179"/>
      <c r="AA158" s="169"/>
      <c r="AB158" s="169"/>
      <c r="AC158" s="169"/>
      <c r="AD158" s="169"/>
      <c r="AE158" s="169"/>
      <c r="AF158" s="169"/>
      <c r="AG158" s="169"/>
      <c r="AH158" s="169"/>
      <c r="AI158" s="169"/>
      <c r="AJ158" s="169"/>
      <c r="AK158" s="169"/>
      <c r="AL158" s="169"/>
      <c r="AM158" s="14"/>
      <c r="AO158" s="14"/>
      <c r="AP158" s="14"/>
      <c r="AQ158" s="14"/>
      <c r="AR158" s="14"/>
      <c r="AS158" s="14"/>
      <c r="AT158" s="14"/>
      <c r="AU158" s="14"/>
      <c r="AV158" s="14"/>
    </row>
    <row r="159" spans="1:48" ht="20.100000000000001" customHeight="1">
      <c r="A159" s="140">
        <v>25908</v>
      </c>
      <c r="B159" s="141" t="s">
        <v>293</v>
      </c>
      <c r="C159" s="141" t="s">
        <v>678</v>
      </c>
      <c r="D159" s="142" t="s">
        <v>119</v>
      </c>
      <c r="E159" s="142" t="s">
        <v>862</v>
      </c>
      <c r="F159" s="143">
        <v>10</v>
      </c>
      <c r="G159" s="143">
        <v>30</v>
      </c>
      <c r="H159" s="143" t="s">
        <v>669</v>
      </c>
      <c r="I159" s="144">
        <v>0.04</v>
      </c>
      <c r="J159" s="145" t="s">
        <v>795</v>
      </c>
      <c r="K159" s="141"/>
      <c r="L159" s="141" t="s">
        <v>121</v>
      </c>
      <c r="M159" s="145">
        <v>146</v>
      </c>
      <c r="N159" s="145"/>
      <c r="O159" s="17">
        <f t="shared" si="13"/>
        <v>0</v>
      </c>
      <c r="P159" s="17">
        <f t="shared" si="15"/>
        <v>0</v>
      </c>
      <c r="Q159" s="157">
        <f t="shared" si="14"/>
        <v>0</v>
      </c>
      <c r="R159" s="178"/>
      <c r="S159" s="179"/>
      <c r="T159" s="179"/>
      <c r="U159" s="179"/>
      <c r="V159" s="179"/>
      <c r="W159" s="179"/>
      <c r="X159" s="179"/>
      <c r="Y159" s="179"/>
      <c r="Z159" s="179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4"/>
      <c r="AO159" s="14"/>
      <c r="AP159" s="14"/>
      <c r="AQ159" s="14"/>
      <c r="AR159" s="14"/>
      <c r="AS159" s="14"/>
      <c r="AT159" s="14"/>
      <c r="AU159" s="14"/>
      <c r="AV159" s="14"/>
    </row>
    <row r="160" spans="1:48" ht="20.100000000000001" customHeight="1">
      <c r="A160" s="148">
        <v>25974</v>
      </c>
      <c r="B160" s="149" t="s">
        <v>293</v>
      </c>
      <c r="C160" s="149" t="s">
        <v>679</v>
      </c>
      <c r="D160" s="150" t="s">
        <v>119</v>
      </c>
      <c r="E160" s="150" t="s">
        <v>862</v>
      </c>
      <c r="F160" s="151">
        <v>10</v>
      </c>
      <c r="G160" s="151">
        <v>30</v>
      </c>
      <c r="H160" s="151" t="s">
        <v>669</v>
      </c>
      <c r="I160" s="152">
        <v>0.04</v>
      </c>
      <c r="J160" s="149" t="s">
        <v>795</v>
      </c>
      <c r="K160" s="149"/>
      <c r="L160" s="149" t="s">
        <v>121</v>
      </c>
      <c r="M160" s="153">
        <v>147</v>
      </c>
      <c r="N160" s="153"/>
      <c r="O160" s="17">
        <f t="shared" si="13"/>
        <v>0</v>
      </c>
      <c r="P160" s="17">
        <f t="shared" si="15"/>
        <v>0</v>
      </c>
      <c r="Q160" s="157">
        <f t="shared" si="14"/>
        <v>0</v>
      </c>
      <c r="R160" s="178"/>
      <c r="S160" s="179"/>
      <c r="T160" s="179"/>
      <c r="U160" s="179"/>
      <c r="V160" s="179"/>
      <c r="W160" s="179"/>
      <c r="X160" s="179"/>
      <c r="Y160" s="179"/>
      <c r="Z160" s="179"/>
      <c r="AA160" s="169"/>
      <c r="AB160" s="169"/>
      <c r="AC160" s="169"/>
      <c r="AD160" s="169"/>
      <c r="AE160" s="169"/>
      <c r="AF160" s="169"/>
      <c r="AG160" s="169"/>
      <c r="AH160" s="169"/>
      <c r="AI160" s="169"/>
      <c r="AJ160" s="169"/>
      <c r="AK160" s="169"/>
      <c r="AL160" s="169"/>
      <c r="AM160" s="14"/>
      <c r="AO160" s="14"/>
      <c r="AP160" s="14"/>
      <c r="AQ160" s="14"/>
      <c r="AR160" s="14"/>
      <c r="AS160" s="14"/>
      <c r="AT160" s="14"/>
      <c r="AU160" s="14"/>
      <c r="AV160" s="14"/>
    </row>
    <row r="161" spans="1:48" ht="20.100000000000001" customHeight="1">
      <c r="A161" s="140">
        <v>25909</v>
      </c>
      <c r="B161" s="141" t="s">
        <v>217</v>
      </c>
      <c r="C161" s="141" t="s">
        <v>680</v>
      </c>
      <c r="D161" s="142" t="s">
        <v>119</v>
      </c>
      <c r="E161" s="142" t="s">
        <v>862</v>
      </c>
      <c r="F161" s="143">
        <v>10</v>
      </c>
      <c r="G161" s="143">
        <v>30</v>
      </c>
      <c r="H161" s="143" t="s">
        <v>669</v>
      </c>
      <c r="I161" s="144">
        <v>0.05</v>
      </c>
      <c r="J161" s="145" t="s">
        <v>795</v>
      </c>
      <c r="K161" s="141"/>
      <c r="L161" s="141" t="s">
        <v>121</v>
      </c>
      <c r="M161" s="145">
        <v>148</v>
      </c>
      <c r="N161" s="145"/>
      <c r="O161" s="17">
        <f t="shared" si="13"/>
        <v>0</v>
      </c>
      <c r="P161" s="17">
        <f t="shared" si="15"/>
        <v>0</v>
      </c>
      <c r="Q161" s="157">
        <f t="shared" si="14"/>
        <v>0</v>
      </c>
      <c r="R161" s="178"/>
      <c r="S161" s="179"/>
      <c r="T161" s="179"/>
      <c r="U161" s="179"/>
      <c r="V161" s="179"/>
      <c r="W161" s="179"/>
      <c r="X161" s="179"/>
      <c r="Y161" s="179"/>
      <c r="Z161" s="179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4"/>
      <c r="AO161" s="14"/>
      <c r="AP161" s="14"/>
      <c r="AQ161" s="14"/>
      <c r="AR161" s="14"/>
      <c r="AS161" s="14"/>
      <c r="AT161" s="14"/>
      <c r="AU161" s="14"/>
      <c r="AV161" s="14"/>
    </row>
    <row r="162" spans="1:48" ht="20.100000000000001" customHeight="1">
      <c r="A162" s="148">
        <v>25910</v>
      </c>
      <c r="B162" s="149" t="s">
        <v>217</v>
      </c>
      <c r="C162" s="149" t="s">
        <v>681</v>
      </c>
      <c r="D162" s="150" t="s">
        <v>119</v>
      </c>
      <c r="E162" s="150" t="s">
        <v>862</v>
      </c>
      <c r="F162" s="151">
        <v>10</v>
      </c>
      <c r="G162" s="151">
        <v>30</v>
      </c>
      <c r="H162" s="151" t="s">
        <v>669</v>
      </c>
      <c r="I162" s="152">
        <v>0.06</v>
      </c>
      <c r="J162" s="149" t="s">
        <v>795</v>
      </c>
      <c r="K162" s="149"/>
      <c r="L162" s="149" t="s">
        <v>121</v>
      </c>
      <c r="M162" s="153">
        <v>149</v>
      </c>
      <c r="N162" s="153"/>
      <c r="O162" s="17">
        <f t="shared" si="13"/>
        <v>0</v>
      </c>
      <c r="P162" s="17">
        <f t="shared" si="15"/>
        <v>0</v>
      </c>
      <c r="Q162" s="157">
        <f t="shared" si="14"/>
        <v>0</v>
      </c>
      <c r="R162" s="178"/>
      <c r="S162" s="179"/>
      <c r="T162" s="179"/>
      <c r="U162" s="179"/>
      <c r="V162" s="179"/>
      <c r="W162" s="179"/>
      <c r="X162" s="179"/>
      <c r="Y162" s="179"/>
      <c r="Z162" s="179"/>
      <c r="AA162" s="169"/>
      <c r="AB162" s="169"/>
      <c r="AC162" s="169"/>
      <c r="AD162" s="169"/>
      <c r="AE162" s="169"/>
      <c r="AF162" s="169"/>
      <c r="AG162" s="169"/>
      <c r="AH162" s="169"/>
      <c r="AI162" s="169"/>
      <c r="AJ162" s="169"/>
      <c r="AK162" s="169"/>
      <c r="AL162" s="169"/>
      <c r="AM162" s="14"/>
      <c r="AO162" s="14"/>
      <c r="AP162" s="14"/>
      <c r="AQ162" s="14"/>
      <c r="AR162" s="14"/>
      <c r="AS162" s="14"/>
      <c r="AT162" s="14"/>
      <c r="AU162" s="14"/>
      <c r="AV162" s="14"/>
    </row>
    <row r="163" spans="1:48" ht="20.100000000000001" customHeight="1">
      <c r="A163" s="122"/>
      <c r="B163" s="128" t="s">
        <v>124</v>
      </c>
      <c r="C163" s="123"/>
      <c r="D163" s="124"/>
      <c r="E163" s="124"/>
      <c r="F163" s="124"/>
      <c r="G163" s="124"/>
      <c r="H163" s="124"/>
      <c r="I163" s="125"/>
      <c r="J163" s="123" t="s">
        <v>247</v>
      </c>
      <c r="K163" s="123"/>
      <c r="L163" s="123"/>
      <c r="M163" s="123">
        <v>150</v>
      </c>
      <c r="N163" s="123"/>
      <c r="O163" s="17"/>
      <c r="P163" s="17"/>
      <c r="Q163" s="157"/>
      <c r="R163" s="172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  <c r="AE163" s="173"/>
      <c r="AF163" s="173"/>
      <c r="AG163" s="173"/>
      <c r="AH163" s="173"/>
      <c r="AI163" s="173"/>
      <c r="AJ163" s="173"/>
      <c r="AK163" s="173"/>
      <c r="AL163" s="173"/>
      <c r="AM163" s="14"/>
      <c r="AO163" s="14"/>
      <c r="AP163" s="14"/>
      <c r="AQ163" s="14"/>
      <c r="AR163" s="14"/>
      <c r="AS163" s="14"/>
      <c r="AT163" s="14"/>
      <c r="AU163" s="14"/>
      <c r="AV163" s="14"/>
    </row>
    <row r="164" spans="1:48" ht="20.100000000000001" customHeight="1">
      <c r="A164" s="140">
        <v>24883</v>
      </c>
      <c r="B164" s="141" t="s">
        <v>444</v>
      </c>
      <c r="C164" s="141" t="s">
        <v>219</v>
      </c>
      <c r="D164" s="142" t="s">
        <v>119</v>
      </c>
      <c r="E164" s="142" t="s">
        <v>862</v>
      </c>
      <c r="F164" s="143">
        <v>10</v>
      </c>
      <c r="G164" s="143">
        <v>30</v>
      </c>
      <c r="H164" s="143" t="s">
        <v>120</v>
      </c>
      <c r="I164" s="144">
        <v>0.17</v>
      </c>
      <c r="J164" s="145" t="s">
        <v>795</v>
      </c>
      <c r="K164" s="141"/>
      <c r="L164" s="141" t="s">
        <v>121</v>
      </c>
      <c r="M164" s="145">
        <v>151</v>
      </c>
      <c r="N164" s="145"/>
      <c r="O164" s="17">
        <f t="shared" si="13"/>
        <v>0</v>
      </c>
      <c r="P164" s="17">
        <f t="shared" ref="P164:P176" si="16">Q164/G164</f>
        <v>0</v>
      </c>
      <c r="Q164" s="157">
        <f t="shared" si="14"/>
        <v>0</v>
      </c>
      <c r="R164" s="178"/>
      <c r="S164" s="179"/>
      <c r="T164" s="179"/>
      <c r="U164" s="179"/>
      <c r="V164" s="179"/>
      <c r="W164" s="179"/>
      <c r="X164" s="179"/>
      <c r="Y164" s="179"/>
      <c r="Z164" s="179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4"/>
      <c r="AO164" s="14"/>
      <c r="AP164" s="14"/>
      <c r="AQ164" s="14"/>
      <c r="AR164" s="14"/>
      <c r="AS164" s="14"/>
      <c r="AT164" s="14"/>
      <c r="AU164" s="14"/>
      <c r="AV164" s="14"/>
    </row>
    <row r="165" spans="1:48" ht="20.100000000000001" customHeight="1">
      <c r="A165" s="148">
        <v>25811</v>
      </c>
      <c r="B165" s="149" t="s">
        <v>444</v>
      </c>
      <c r="C165" s="149" t="s">
        <v>445</v>
      </c>
      <c r="D165" s="150" t="s">
        <v>119</v>
      </c>
      <c r="E165" s="150" t="s">
        <v>862</v>
      </c>
      <c r="F165" s="151">
        <v>10</v>
      </c>
      <c r="G165" s="151">
        <v>30</v>
      </c>
      <c r="H165" s="151" t="s">
        <v>120</v>
      </c>
      <c r="I165" s="152">
        <v>0.17</v>
      </c>
      <c r="J165" s="149" t="s">
        <v>795</v>
      </c>
      <c r="K165" s="149"/>
      <c r="L165" s="149" t="s">
        <v>121</v>
      </c>
      <c r="M165" s="153">
        <v>152</v>
      </c>
      <c r="N165" s="153"/>
      <c r="O165" s="17">
        <f t="shared" si="13"/>
        <v>0</v>
      </c>
      <c r="P165" s="17">
        <f t="shared" si="16"/>
        <v>0</v>
      </c>
      <c r="Q165" s="157">
        <f t="shared" si="14"/>
        <v>0</v>
      </c>
      <c r="R165" s="178"/>
      <c r="S165" s="179"/>
      <c r="T165" s="179"/>
      <c r="U165" s="179"/>
      <c r="V165" s="179"/>
      <c r="W165" s="179"/>
      <c r="X165" s="179"/>
      <c r="Y165" s="179"/>
      <c r="Z165" s="179"/>
      <c r="AA165" s="169"/>
      <c r="AB165" s="169"/>
      <c r="AC165" s="169"/>
      <c r="AD165" s="169"/>
      <c r="AE165" s="169"/>
      <c r="AF165" s="169"/>
      <c r="AG165" s="169"/>
      <c r="AH165" s="169"/>
      <c r="AI165" s="169"/>
      <c r="AJ165" s="169"/>
      <c r="AK165" s="169"/>
      <c r="AL165" s="169"/>
      <c r="AM165" s="14"/>
      <c r="AO165" s="14"/>
      <c r="AP165" s="14"/>
      <c r="AQ165" s="14"/>
      <c r="AR165" s="14"/>
      <c r="AS165" s="14"/>
      <c r="AT165" s="14"/>
      <c r="AU165" s="14"/>
      <c r="AV165" s="14"/>
    </row>
    <row r="166" spans="1:48" ht="20.100000000000001" customHeight="1">
      <c r="A166" s="140">
        <v>23426</v>
      </c>
      <c r="B166" s="141" t="s">
        <v>444</v>
      </c>
      <c r="C166" s="141" t="s">
        <v>220</v>
      </c>
      <c r="D166" s="142" t="s">
        <v>119</v>
      </c>
      <c r="E166" s="142" t="s">
        <v>862</v>
      </c>
      <c r="F166" s="143">
        <v>10</v>
      </c>
      <c r="G166" s="143">
        <v>30</v>
      </c>
      <c r="H166" s="143" t="s">
        <v>120</v>
      </c>
      <c r="I166" s="144">
        <v>0.17</v>
      </c>
      <c r="J166" s="145" t="s">
        <v>795</v>
      </c>
      <c r="K166" s="141"/>
      <c r="L166" s="141" t="s">
        <v>121</v>
      </c>
      <c r="M166" s="145">
        <v>153</v>
      </c>
      <c r="N166" s="145"/>
      <c r="O166" s="17">
        <f t="shared" si="13"/>
        <v>0</v>
      </c>
      <c r="P166" s="17">
        <f t="shared" si="16"/>
        <v>0</v>
      </c>
      <c r="Q166" s="157">
        <f t="shared" si="14"/>
        <v>0</v>
      </c>
      <c r="R166" s="178"/>
      <c r="S166" s="179"/>
      <c r="T166" s="179"/>
      <c r="U166" s="179"/>
      <c r="V166" s="179"/>
      <c r="W166" s="179"/>
      <c r="X166" s="179"/>
      <c r="Y166" s="179"/>
      <c r="Z166" s="179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4"/>
      <c r="AO166" s="14"/>
      <c r="AP166" s="14"/>
      <c r="AQ166" s="14"/>
      <c r="AR166" s="14"/>
      <c r="AS166" s="14"/>
      <c r="AT166" s="14"/>
      <c r="AU166" s="14"/>
      <c r="AV166" s="14"/>
    </row>
    <row r="167" spans="1:48" ht="20.100000000000001" customHeight="1">
      <c r="A167" s="148">
        <v>25812</v>
      </c>
      <c r="B167" s="149" t="s">
        <v>444</v>
      </c>
      <c r="C167" s="149" t="s">
        <v>446</v>
      </c>
      <c r="D167" s="150" t="s">
        <v>119</v>
      </c>
      <c r="E167" s="150" t="s">
        <v>862</v>
      </c>
      <c r="F167" s="151">
        <v>10</v>
      </c>
      <c r="G167" s="151">
        <v>30</v>
      </c>
      <c r="H167" s="151" t="s">
        <v>120</v>
      </c>
      <c r="I167" s="152">
        <v>0.17</v>
      </c>
      <c r="J167" s="149" t="s">
        <v>795</v>
      </c>
      <c r="K167" s="149"/>
      <c r="L167" s="149" t="s">
        <v>121</v>
      </c>
      <c r="M167" s="153">
        <v>154</v>
      </c>
      <c r="N167" s="153"/>
      <c r="O167" s="17">
        <f t="shared" si="13"/>
        <v>0</v>
      </c>
      <c r="P167" s="17">
        <f t="shared" si="16"/>
        <v>0</v>
      </c>
      <c r="Q167" s="157">
        <f t="shared" si="14"/>
        <v>0</v>
      </c>
      <c r="R167" s="178"/>
      <c r="S167" s="179"/>
      <c r="T167" s="179"/>
      <c r="U167" s="179"/>
      <c r="V167" s="179"/>
      <c r="W167" s="179"/>
      <c r="X167" s="179"/>
      <c r="Y167" s="179"/>
      <c r="Z167" s="179"/>
      <c r="AA167" s="169"/>
      <c r="AB167" s="169"/>
      <c r="AC167" s="169"/>
      <c r="AD167" s="169"/>
      <c r="AE167" s="169"/>
      <c r="AF167" s="169"/>
      <c r="AG167" s="169"/>
      <c r="AH167" s="169"/>
      <c r="AI167" s="169"/>
      <c r="AJ167" s="169"/>
      <c r="AK167" s="169"/>
      <c r="AL167" s="169"/>
      <c r="AM167" s="14"/>
      <c r="AO167" s="14"/>
      <c r="AP167" s="14"/>
      <c r="AQ167" s="14"/>
      <c r="AR167" s="14"/>
      <c r="AS167" s="14"/>
      <c r="AT167" s="14"/>
      <c r="AU167" s="14"/>
      <c r="AV167" s="14"/>
    </row>
    <row r="168" spans="1:48" ht="20.100000000000001" customHeight="1">
      <c r="A168" s="140">
        <v>25921</v>
      </c>
      <c r="B168" s="141" t="s">
        <v>682</v>
      </c>
      <c r="C168" s="141" t="s">
        <v>683</v>
      </c>
      <c r="D168" s="142" t="s">
        <v>119</v>
      </c>
      <c r="E168" s="142" t="s">
        <v>862</v>
      </c>
      <c r="F168" s="143">
        <v>8</v>
      </c>
      <c r="G168" s="143">
        <v>30</v>
      </c>
      <c r="H168" s="143" t="s">
        <v>124</v>
      </c>
      <c r="I168" s="144"/>
      <c r="J168" s="145" t="s">
        <v>795</v>
      </c>
      <c r="K168" s="141"/>
      <c r="L168" s="141" t="s">
        <v>121</v>
      </c>
      <c r="M168" s="145">
        <v>155</v>
      </c>
      <c r="N168" s="145"/>
      <c r="O168" s="17">
        <f t="shared" si="13"/>
        <v>0</v>
      </c>
      <c r="P168" s="17">
        <f t="shared" si="16"/>
        <v>0</v>
      </c>
      <c r="Q168" s="157">
        <f t="shared" si="14"/>
        <v>0</v>
      </c>
      <c r="R168" s="178"/>
      <c r="S168" s="179"/>
      <c r="T168" s="179"/>
      <c r="U168" s="179"/>
      <c r="V168" s="179"/>
      <c r="W168" s="179"/>
      <c r="X168" s="179"/>
      <c r="Y168" s="179"/>
      <c r="Z168" s="179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4"/>
      <c r="AO168" s="14"/>
      <c r="AP168" s="14"/>
      <c r="AQ168" s="14"/>
      <c r="AR168" s="14"/>
      <c r="AS168" s="14"/>
      <c r="AT168" s="14"/>
      <c r="AU168" s="14"/>
      <c r="AV168" s="14"/>
    </row>
    <row r="169" spans="1:48" ht="20.100000000000001" customHeight="1">
      <c r="A169" s="148">
        <v>23774</v>
      </c>
      <c r="B169" s="149" t="s">
        <v>221</v>
      </c>
      <c r="C169" s="149" t="s">
        <v>222</v>
      </c>
      <c r="D169" s="150" t="s">
        <v>119</v>
      </c>
      <c r="E169" s="150" t="s">
        <v>862</v>
      </c>
      <c r="F169" s="151">
        <v>6</v>
      </c>
      <c r="G169" s="151">
        <v>30</v>
      </c>
      <c r="H169" s="151" t="s">
        <v>641</v>
      </c>
      <c r="I169" s="152"/>
      <c r="J169" s="149" t="s">
        <v>790</v>
      </c>
      <c r="K169" s="149"/>
      <c r="L169" s="149" t="s">
        <v>121</v>
      </c>
      <c r="M169" s="153">
        <v>156</v>
      </c>
      <c r="N169" s="153"/>
      <c r="O169" s="17">
        <f t="shared" si="13"/>
        <v>0</v>
      </c>
      <c r="P169" s="17">
        <f t="shared" si="16"/>
        <v>0</v>
      </c>
      <c r="Q169" s="157">
        <f t="shared" si="14"/>
        <v>0</v>
      </c>
      <c r="R169" s="178"/>
      <c r="S169" s="179"/>
      <c r="T169" s="179"/>
      <c r="U169" s="179"/>
      <c r="V169" s="179"/>
      <c r="W169" s="179"/>
      <c r="X169" s="179"/>
      <c r="Y169" s="179"/>
      <c r="Z169" s="179"/>
      <c r="AA169" s="169"/>
      <c r="AB169" s="169"/>
      <c r="AC169" s="169"/>
      <c r="AD169" s="169"/>
      <c r="AE169" s="169"/>
      <c r="AF169" s="169"/>
      <c r="AG169" s="169"/>
      <c r="AH169" s="169"/>
      <c r="AI169" s="169"/>
      <c r="AJ169" s="169"/>
      <c r="AK169" s="169"/>
      <c r="AL169" s="169"/>
      <c r="AM169" s="14"/>
      <c r="AO169" s="14"/>
      <c r="AP169" s="14"/>
      <c r="AQ169" s="14"/>
      <c r="AR169" s="14"/>
      <c r="AS169" s="14"/>
      <c r="AT169" s="14"/>
      <c r="AU169" s="14"/>
      <c r="AV169" s="14"/>
    </row>
    <row r="170" spans="1:48" ht="20.100000000000001" customHeight="1">
      <c r="A170" s="140">
        <v>27503</v>
      </c>
      <c r="B170" s="141" t="s">
        <v>685</v>
      </c>
      <c r="C170" s="141" t="s">
        <v>684</v>
      </c>
      <c r="D170" s="142" t="s">
        <v>119</v>
      </c>
      <c r="E170" s="142" t="s">
        <v>862</v>
      </c>
      <c r="F170" s="143">
        <v>10</v>
      </c>
      <c r="G170" s="143">
        <v>30</v>
      </c>
      <c r="H170" s="143" t="s">
        <v>686</v>
      </c>
      <c r="I170" s="144"/>
      <c r="J170" s="145" t="s">
        <v>795</v>
      </c>
      <c r="K170" s="141" t="s">
        <v>125</v>
      </c>
      <c r="L170" s="141" t="s">
        <v>121</v>
      </c>
      <c r="M170" s="145">
        <v>157</v>
      </c>
      <c r="N170" s="145"/>
      <c r="O170" s="17">
        <f t="shared" si="13"/>
        <v>0</v>
      </c>
      <c r="P170" s="17">
        <f t="shared" si="16"/>
        <v>0</v>
      </c>
      <c r="Q170" s="157">
        <f t="shared" si="14"/>
        <v>0</v>
      </c>
      <c r="R170" s="178"/>
      <c r="S170" s="179"/>
      <c r="T170" s="179"/>
      <c r="U170" s="179"/>
      <c r="V170" s="179"/>
      <c r="W170" s="179"/>
      <c r="X170" s="179"/>
      <c r="Y170" s="179"/>
      <c r="Z170" s="179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4"/>
      <c r="AO170" s="14"/>
      <c r="AP170" s="14"/>
      <c r="AQ170" s="14"/>
      <c r="AR170" s="14"/>
      <c r="AS170" s="14"/>
      <c r="AT170" s="14"/>
      <c r="AU170" s="14"/>
      <c r="AV170" s="14"/>
    </row>
    <row r="171" spans="1:48" ht="20.100000000000001" customHeight="1">
      <c r="A171" s="148">
        <v>25922</v>
      </c>
      <c r="B171" s="149" t="s">
        <v>685</v>
      </c>
      <c r="C171" s="149" t="s">
        <v>782</v>
      </c>
      <c r="D171" s="150" t="s">
        <v>119</v>
      </c>
      <c r="E171" s="150" t="s">
        <v>862</v>
      </c>
      <c r="F171" s="151">
        <v>10</v>
      </c>
      <c r="G171" s="151">
        <v>30</v>
      </c>
      <c r="H171" s="151" t="s">
        <v>686</v>
      </c>
      <c r="I171" s="152"/>
      <c r="J171" s="149" t="s">
        <v>795</v>
      </c>
      <c r="K171" s="149"/>
      <c r="L171" s="149" t="s">
        <v>121</v>
      </c>
      <c r="M171" s="153">
        <v>158</v>
      </c>
      <c r="N171" s="153"/>
      <c r="O171" s="17">
        <f t="shared" si="13"/>
        <v>0</v>
      </c>
      <c r="P171" s="17">
        <f t="shared" si="16"/>
        <v>0</v>
      </c>
      <c r="Q171" s="157">
        <f t="shared" si="14"/>
        <v>0</v>
      </c>
      <c r="R171" s="178"/>
      <c r="S171" s="179"/>
      <c r="T171" s="179"/>
      <c r="U171" s="179"/>
      <c r="V171" s="179"/>
      <c r="W171" s="179"/>
      <c r="X171" s="179"/>
      <c r="Y171" s="179"/>
      <c r="Z171" s="179"/>
      <c r="AA171" s="169"/>
      <c r="AB171" s="169"/>
      <c r="AC171" s="169"/>
      <c r="AD171" s="169"/>
      <c r="AE171" s="169"/>
      <c r="AF171" s="169"/>
      <c r="AG171" s="169"/>
      <c r="AH171" s="169"/>
      <c r="AI171" s="169"/>
      <c r="AJ171" s="169"/>
      <c r="AK171" s="169"/>
      <c r="AL171" s="169"/>
      <c r="AM171" s="14"/>
      <c r="AO171" s="14"/>
      <c r="AP171" s="14"/>
      <c r="AQ171" s="14"/>
      <c r="AR171" s="14"/>
      <c r="AS171" s="14"/>
      <c r="AT171" s="14"/>
      <c r="AU171" s="14"/>
      <c r="AV171" s="14"/>
    </row>
    <row r="172" spans="1:48" ht="20.100000000000001" customHeight="1">
      <c r="A172" s="140">
        <v>25923</v>
      </c>
      <c r="B172" s="141" t="s">
        <v>687</v>
      </c>
      <c r="C172" s="141" t="s">
        <v>783</v>
      </c>
      <c r="D172" s="142" t="s">
        <v>119</v>
      </c>
      <c r="E172" s="142" t="s">
        <v>862</v>
      </c>
      <c r="F172" s="143">
        <v>10</v>
      </c>
      <c r="G172" s="143">
        <v>30</v>
      </c>
      <c r="H172" s="143" t="s">
        <v>119</v>
      </c>
      <c r="I172" s="144">
        <v>0.04</v>
      </c>
      <c r="J172" s="145" t="s">
        <v>795</v>
      </c>
      <c r="K172" s="141"/>
      <c r="L172" s="141" t="s">
        <v>121</v>
      </c>
      <c r="M172" s="145">
        <v>159</v>
      </c>
      <c r="N172" s="145"/>
      <c r="O172" s="17">
        <f t="shared" si="13"/>
        <v>0</v>
      </c>
      <c r="P172" s="17">
        <f t="shared" si="16"/>
        <v>0</v>
      </c>
      <c r="Q172" s="157">
        <f t="shared" si="14"/>
        <v>0</v>
      </c>
      <c r="R172" s="178"/>
      <c r="S172" s="179"/>
      <c r="T172" s="179"/>
      <c r="U172" s="179"/>
      <c r="V172" s="179"/>
      <c r="W172" s="179"/>
      <c r="X172" s="179"/>
      <c r="Y172" s="179"/>
      <c r="Z172" s="179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4"/>
      <c r="AO172" s="14"/>
      <c r="AP172" s="14"/>
      <c r="AQ172" s="14"/>
      <c r="AR172" s="14"/>
      <c r="AS172" s="14"/>
      <c r="AT172" s="14"/>
      <c r="AU172" s="14"/>
      <c r="AV172" s="14"/>
    </row>
    <row r="173" spans="1:48" ht="20.100000000000001" customHeight="1">
      <c r="A173" s="148">
        <v>25434</v>
      </c>
      <c r="B173" s="149" t="s">
        <v>688</v>
      </c>
      <c r="C173" s="149" t="s">
        <v>689</v>
      </c>
      <c r="D173" s="150" t="s">
        <v>142</v>
      </c>
      <c r="E173" s="150" t="s">
        <v>862</v>
      </c>
      <c r="F173" s="151">
        <v>8</v>
      </c>
      <c r="G173" s="151">
        <v>30</v>
      </c>
      <c r="H173" s="151" t="s">
        <v>124</v>
      </c>
      <c r="I173" s="152"/>
      <c r="J173" s="149" t="s">
        <v>793</v>
      </c>
      <c r="K173" s="149"/>
      <c r="L173" s="149" t="s">
        <v>121</v>
      </c>
      <c r="M173" s="153">
        <v>160</v>
      </c>
      <c r="N173" s="153"/>
      <c r="O173" s="17">
        <f t="shared" si="13"/>
        <v>0</v>
      </c>
      <c r="P173" s="17">
        <f t="shared" si="16"/>
        <v>0</v>
      </c>
      <c r="Q173" s="157">
        <f t="shared" si="14"/>
        <v>0</v>
      </c>
      <c r="R173" s="178"/>
      <c r="S173" s="179"/>
      <c r="T173" s="179"/>
      <c r="U173" s="179"/>
      <c r="V173" s="179"/>
      <c r="W173" s="179"/>
      <c r="X173" s="179"/>
      <c r="Y173" s="179"/>
      <c r="Z173" s="179"/>
      <c r="AA173" s="169"/>
      <c r="AB173" s="169"/>
      <c r="AC173" s="169"/>
      <c r="AD173" s="169"/>
      <c r="AE173" s="169"/>
      <c r="AF173" s="169"/>
      <c r="AG173" s="169"/>
      <c r="AH173" s="169"/>
      <c r="AI173" s="169"/>
      <c r="AJ173" s="169"/>
      <c r="AK173" s="169"/>
      <c r="AL173" s="169"/>
      <c r="AM173" s="14"/>
      <c r="AO173" s="14"/>
      <c r="AP173" s="14"/>
      <c r="AQ173" s="14"/>
      <c r="AR173" s="14"/>
      <c r="AS173" s="14"/>
      <c r="AT173" s="14"/>
      <c r="AU173" s="14"/>
      <c r="AV173" s="14"/>
    </row>
    <row r="174" spans="1:48" ht="20.100000000000001" customHeight="1">
      <c r="A174" s="140">
        <v>25435</v>
      </c>
      <c r="B174" s="141" t="s">
        <v>690</v>
      </c>
      <c r="C174" s="141" t="s">
        <v>691</v>
      </c>
      <c r="D174" s="142" t="s">
        <v>142</v>
      </c>
      <c r="E174" s="142" t="s">
        <v>862</v>
      </c>
      <c r="F174" s="143">
        <v>8</v>
      </c>
      <c r="G174" s="143">
        <v>30</v>
      </c>
      <c r="H174" s="143" t="s">
        <v>124</v>
      </c>
      <c r="I174" s="144"/>
      <c r="J174" s="145" t="s">
        <v>793</v>
      </c>
      <c r="K174" s="141"/>
      <c r="L174" s="141" t="s">
        <v>121</v>
      </c>
      <c r="M174" s="145">
        <v>161</v>
      </c>
      <c r="N174" s="145"/>
      <c r="O174" s="17">
        <f t="shared" si="13"/>
        <v>0</v>
      </c>
      <c r="P174" s="17">
        <f t="shared" si="16"/>
        <v>0</v>
      </c>
      <c r="Q174" s="157">
        <f t="shared" si="14"/>
        <v>0</v>
      </c>
      <c r="R174" s="178"/>
      <c r="S174" s="179"/>
      <c r="T174" s="179"/>
      <c r="U174" s="179"/>
      <c r="V174" s="179"/>
      <c r="W174" s="179"/>
      <c r="X174" s="179"/>
      <c r="Y174" s="179"/>
      <c r="Z174" s="179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4"/>
      <c r="AO174" s="14"/>
      <c r="AP174" s="14"/>
      <c r="AQ174" s="14"/>
      <c r="AR174" s="14"/>
      <c r="AS174" s="14"/>
      <c r="AT174" s="14"/>
      <c r="AU174" s="14"/>
      <c r="AV174" s="14"/>
    </row>
    <row r="175" spans="1:48" ht="20.100000000000001" customHeight="1">
      <c r="A175" s="148">
        <v>337</v>
      </c>
      <c r="B175" s="149" t="s">
        <v>692</v>
      </c>
      <c r="C175" s="149" t="s">
        <v>447</v>
      </c>
      <c r="D175" s="150" t="s">
        <v>119</v>
      </c>
      <c r="E175" s="150" t="s">
        <v>862</v>
      </c>
      <c r="F175" s="151">
        <v>8</v>
      </c>
      <c r="G175" s="151">
        <v>30</v>
      </c>
      <c r="H175" s="151" t="s">
        <v>119</v>
      </c>
      <c r="I175" s="152"/>
      <c r="J175" s="149" t="s">
        <v>792</v>
      </c>
      <c r="K175" s="149"/>
      <c r="L175" s="149" t="s">
        <v>121</v>
      </c>
      <c r="M175" s="153">
        <v>162</v>
      </c>
      <c r="N175" s="153"/>
      <c r="O175" s="17">
        <f t="shared" si="13"/>
        <v>0</v>
      </c>
      <c r="P175" s="17">
        <f t="shared" si="16"/>
        <v>0</v>
      </c>
      <c r="Q175" s="157">
        <f t="shared" si="14"/>
        <v>0</v>
      </c>
      <c r="R175" s="178"/>
      <c r="S175" s="179"/>
      <c r="T175" s="179"/>
      <c r="U175" s="179"/>
      <c r="V175" s="179"/>
      <c r="W175" s="179"/>
      <c r="X175" s="179"/>
      <c r="Y175" s="179"/>
      <c r="Z175" s="179"/>
      <c r="AA175" s="169"/>
      <c r="AB175" s="169"/>
      <c r="AC175" s="169"/>
      <c r="AD175" s="169"/>
      <c r="AE175" s="169"/>
      <c r="AF175" s="169"/>
      <c r="AG175" s="169"/>
      <c r="AH175" s="169"/>
      <c r="AI175" s="169"/>
      <c r="AJ175" s="169"/>
      <c r="AK175" s="169"/>
      <c r="AL175" s="169"/>
      <c r="AM175" s="14"/>
      <c r="AO175" s="14"/>
      <c r="AP175" s="14"/>
      <c r="AQ175" s="14"/>
      <c r="AR175" s="14"/>
      <c r="AS175" s="14"/>
      <c r="AT175" s="14"/>
      <c r="AU175" s="14"/>
      <c r="AV175" s="14"/>
    </row>
    <row r="176" spans="1:48" ht="20.100000000000001" customHeight="1">
      <c r="A176" s="140">
        <v>12861</v>
      </c>
      <c r="B176" s="141" t="s">
        <v>692</v>
      </c>
      <c r="C176" s="141" t="s">
        <v>448</v>
      </c>
      <c r="D176" s="142" t="s">
        <v>119</v>
      </c>
      <c r="E176" s="142" t="s">
        <v>862</v>
      </c>
      <c r="F176" s="143">
        <v>8</v>
      </c>
      <c r="G176" s="143">
        <v>30</v>
      </c>
      <c r="H176" s="143" t="s">
        <v>119</v>
      </c>
      <c r="I176" s="144"/>
      <c r="J176" s="145" t="s">
        <v>792</v>
      </c>
      <c r="K176" s="141"/>
      <c r="L176" s="141" t="s">
        <v>121</v>
      </c>
      <c r="M176" s="145">
        <v>163</v>
      </c>
      <c r="N176" s="145"/>
      <c r="O176" s="17">
        <f t="shared" si="13"/>
        <v>0</v>
      </c>
      <c r="P176" s="17">
        <f t="shared" si="16"/>
        <v>0</v>
      </c>
      <c r="Q176" s="157">
        <f t="shared" si="14"/>
        <v>0</v>
      </c>
      <c r="R176" s="178"/>
      <c r="S176" s="179"/>
      <c r="T176" s="179"/>
      <c r="U176" s="179"/>
      <c r="V176" s="179"/>
      <c r="W176" s="179"/>
      <c r="X176" s="179"/>
      <c r="Y176" s="179"/>
      <c r="Z176" s="179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4"/>
      <c r="AO176" s="14"/>
      <c r="AP176" s="14"/>
      <c r="AQ176" s="14"/>
      <c r="AR176" s="14"/>
      <c r="AS176" s="14"/>
      <c r="AT176" s="14"/>
      <c r="AU176" s="14"/>
      <c r="AV176" s="14"/>
    </row>
    <row r="177" spans="1:48" ht="20.100000000000001" customHeight="1">
      <c r="A177" s="122"/>
      <c r="B177" s="128" t="s">
        <v>227</v>
      </c>
      <c r="C177" s="123"/>
      <c r="D177" s="124"/>
      <c r="E177" s="124"/>
      <c r="F177" s="124"/>
      <c r="G177" s="124"/>
      <c r="H177" s="124"/>
      <c r="I177" s="125"/>
      <c r="J177" s="123" t="s">
        <v>247</v>
      </c>
      <c r="K177" s="123"/>
      <c r="L177" s="123"/>
      <c r="M177" s="123">
        <v>164</v>
      </c>
      <c r="N177" s="123"/>
      <c r="O177" s="17"/>
      <c r="P177" s="17"/>
      <c r="Q177" s="157"/>
      <c r="R177" s="172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  <c r="AE177" s="173"/>
      <c r="AF177" s="173"/>
      <c r="AG177" s="173"/>
      <c r="AH177" s="173"/>
      <c r="AI177" s="173"/>
      <c r="AJ177" s="173"/>
      <c r="AK177" s="173"/>
      <c r="AL177" s="173"/>
      <c r="AM177" s="14"/>
      <c r="AO177" s="14"/>
      <c r="AP177" s="14"/>
      <c r="AQ177" s="14"/>
      <c r="AR177" s="14"/>
      <c r="AS177" s="14"/>
      <c r="AT177" s="14"/>
      <c r="AU177" s="14"/>
      <c r="AV177" s="14"/>
    </row>
    <row r="178" spans="1:48" ht="20.100000000000001" customHeight="1">
      <c r="A178" s="140">
        <v>13310</v>
      </c>
      <c r="B178" s="141" t="s">
        <v>229</v>
      </c>
      <c r="C178" s="141" t="s">
        <v>449</v>
      </c>
      <c r="D178" s="142" t="s">
        <v>119</v>
      </c>
      <c r="E178" s="142" t="s">
        <v>862</v>
      </c>
      <c r="F178" s="143">
        <v>6</v>
      </c>
      <c r="G178" s="143">
        <v>30</v>
      </c>
      <c r="H178" s="143" t="s">
        <v>119</v>
      </c>
      <c r="I178" s="144"/>
      <c r="J178" s="145" t="s">
        <v>792</v>
      </c>
      <c r="K178" s="141"/>
      <c r="L178" s="141" t="s">
        <v>121</v>
      </c>
      <c r="M178" s="145">
        <v>165</v>
      </c>
      <c r="N178" s="145"/>
      <c r="O178" s="17">
        <f t="shared" si="13"/>
        <v>0</v>
      </c>
      <c r="P178" s="17">
        <f t="shared" ref="P178:P183" si="17">Q178/G178</f>
        <v>0</v>
      </c>
      <c r="Q178" s="157">
        <f t="shared" si="14"/>
        <v>0</v>
      </c>
      <c r="R178" s="178"/>
      <c r="S178" s="179"/>
      <c r="T178" s="179"/>
      <c r="U178" s="179"/>
      <c r="V178" s="179"/>
      <c r="W178" s="179"/>
      <c r="X178" s="179"/>
      <c r="Y178" s="179"/>
      <c r="Z178" s="179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4"/>
      <c r="AO178" s="14"/>
      <c r="AP178" s="14"/>
      <c r="AQ178" s="14"/>
      <c r="AR178" s="14"/>
      <c r="AS178" s="14"/>
      <c r="AT178" s="14"/>
      <c r="AU178" s="14"/>
      <c r="AV178" s="14"/>
    </row>
    <row r="179" spans="1:48" ht="20.100000000000001" customHeight="1">
      <c r="A179" s="148">
        <v>14246</v>
      </c>
      <c r="B179" s="149" t="s">
        <v>229</v>
      </c>
      <c r="C179" s="149" t="s">
        <v>784</v>
      </c>
      <c r="D179" s="150" t="s">
        <v>119</v>
      </c>
      <c r="E179" s="150" t="s">
        <v>862</v>
      </c>
      <c r="F179" s="151">
        <v>6</v>
      </c>
      <c r="G179" s="151">
        <v>30</v>
      </c>
      <c r="H179" s="151" t="s">
        <v>119</v>
      </c>
      <c r="I179" s="152"/>
      <c r="J179" s="149" t="s">
        <v>792</v>
      </c>
      <c r="K179" s="149"/>
      <c r="L179" s="149" t="s">
        <v>121</v>
      </c>
      <c r="M179" s="153">
        <v>166</v>
      </c>
      <c r="N179" s="153"/>
      <c r="O179" s="17">
        <f t="shared" si="13"/>
        <v>0</v>
      </c>
      <c r="P179" s="17">
        <f t="shared" si="17"/>
        <v>0</v>
      </c>
      <c r="Q179" s="157">
        <f t="shared" si="14"/>
        <v>0</v>
      </c>
      <c r="R179" s="178"/>
      <c r="S179" s="179"/>
      <c r="T179" s="179"/>
      <c r="U179" s="179"/>
      <c r="V179" s="179"/>
      <c r="W179" s="179"/>
      <c r="X179" s="179"/>
      <c r="Y179" s="179"/>
      <c r="Z179" s="179"/>
      <c r="AA179" s="169"/>
      <c r="AB179" s="169"/>
      <c r="AC179" s="169"/>
      <c r="AD179" s="169"/>
      <c r="AE179" s="169"/>
      <c r="AF179" s="169"/>
      <c r="AG179" s="169"/>
      <c r="AH179" s="169"/>
      <c r="AI179" s="169"/>
      <c r="AJ179" s="169"/>
      <c r="AK179" s="169"/>
      <c r="AL179" s="169"/>
      <c r="AM179" s="14"/>
      <c r="AO179" s="14"/>
      <c r="AP179" s="14"/>
      <c r="AQ179" s="14"/>
      <c r="AR179" s="14"/>
      <c r="AS179" s="14"/>
      <c r="AT179" s="14"/>
      <c r="AU179" s="14"/>
      <c r="AV179" s="14"/>
    </row>
    <row r="180" spans="1:48" ht="20.100000000000001" customHeight="1">
      <c r="A180" s="140">
        <v>26000</v>
      </c>
      <c r="B180" s="141" t="s">
        <v>229</v>
      </c>
      <c r="C180" s="141" t="s">
        <v>785</v>
      </c>
      <c r="D180" s="142" t="s">
        <v>119</v>
      </c>
      <c r="E180" s="142" t="s">
        <v>862</v>
      </c>
      <c r="F180" s="143">
        <v>6</v>
      </c>
      <c r="G180" s="143">
        <v>30</v>
      </c>
      <c r="H180" s="143" t="s">
        <v>119</v>
      </c>
      <c r="I180" s="144"/>
      <c r="J180" s="145" t="s">
        <v>792</v>
      </c>
      <c r="K180" s="141"/>
      <c r="L180" s="141" t="s">
        <v>121</v>
      </c>
      <c r="M180" s="145">
        <v>167</v>
      </c>
      <c r="N180" s="145"/>
      <c r="O180" s="17">
        <f t="shared" si="13"/>
        <v>0</v>
      </c>
      <c r="P180" s="17">
        <f t="shared" si="17"/>
        <v>0</v>
      </c>
      <c r="Q180" s="157">
        <f t="shared" si="14"/>
        <v>0</v>
      </c>
      <c r="R180" s="178"/>
      <c r="S180" s="179"/>
      <c r="T180" s="179"/>
      <c r="U180" s="179"/>
      <c r="V180" s="179"/>
      <c r="W180" s="179"/>
      <c r="X180" s="179"/>
      <c r="Y180" s="179"/>
      <c r="Z180" s="179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4"/>
      <c r="AO180" s="14"/>
      <c r="AP180" s="14"/>
      <c r="AQ180" s="14"/>
      <c r="AR180" s="14"/>
      <c r="AS180" s="14"/>
      <c r="AT180" s="14"/>
      <c r="AU180" s="14"/>
      <c r="AV180" s="14"/>
    </row>
    <row r="181" spans="1:48" ht="20.100000000000001" customHeight="1">
      <c r="A181" s="148">
        <v>13313</v>
      </c>
      <c r="B181" s="149" t="s">
        <v>229</v>
      </c>
      <c r="C181" s="149" t="s">
        <v>230</v>
      </c>
      <c r="D181" s="150" t="s">
        <v>119</v>
      </c>
      <c r="E181" s="150" t="s">
        <v>862</v>
      </c>
      <c r="F181" s="151">
        <v>6</v>
      </c>
      <c r="G181" s="151">
        <v>30</v>
      </c>
      <c r="H181" s="151" t="s">
        <v>119</v>
      </c>
      <c r="I181" s="152"/>
      <c r="J181" s="149" t="s">
        <v>792</v>
      </c>
      <c r="K181" s="149"/>
      <c r="L181" s="149" t="s">
        <v>121</v>
      </c>
      <c r="M181" s="153">
        <v>168</v>
      </c>
      <c r="N181" s="153"/>
      <c r="O181" s="17">
        <f t="shared" si="13"/>
        <v>0</v>
      </c>
      <c r="P181" s="17">
        <f t="shared" si="17"/>
        <v>0</v>
      </c>
      <c r="Q181" s="157">
        <f t="shared" si="14"/>
        <v>0</v>
      </c>
      <c r="R181" s="178"/>
      <c r="S181" s="179"/>
      <c r="T181" s="179"/>
      <c r="U181" s="179"/>
      <c r="V181" s="179"/>
      <c r="W181" s="179"/>
      <c r="X181" s="179"/>
      <c r="Y181" s="179"/>
      <c r="Z181" s="179"/>
      <c r="AA181" s="169"/>
      <c r="AB181" s="169"/>
      <c r="AC181" s="169"/>
      <c r="AD181" s="169"/>
      <c r="AE181" s="169"/>
      <c r="AF181" s="169"/>
      <c r="AG181" s="169"/>
      <c r="AH181" s="169"/>
      <c r="AI181" s="169"/>
      <c r="AJ181" s="169"/>
      <c r="AK181" s="169"/>
      <c r="AL181" s="169"/>
      <c r="AM181" s="14"/>
      <c r="AO181" s="14"/>
      <c r="AP181" s="14"/>
      <c r="AQ181" s="14"/>
      <c r="AR181" s="14"/>
      <c r="AS181" s="14"/>
      <c r="AT181" s="14"/>
      <c r="AU181" s="14"/>
      <c r="AV181" s="14"/>
    </row>
    <row r="182" spans="1:48" ht="20.100000000000001" customHeight="1">
      <c r="A182" s="140">
        <v>362</v>
      </c>
      <c r="B182" s="141" t="s">
        <v>229</v>
      </c>
      <c r="C182" s="141" t="s">
        <v>231</v>
      </c>
      <c r="D182" s="142" t="s">
        <v>119</v>
      </c>
      <c r="E182" s="142" t="s">
        <v>862</v>
      </c>
      <c r="F182" s="143">
        <v>6</v>
      </c>
      <c r="G182" s="143">
        <v>30</v>
      </c>
      <c r="H182" s="143" t="s">
        <v>119</v>
      </c>
      <c r="I182" s="144"/>
      <c r="J182" s="145" t="s">
        <v>792</v>
      </c>
      <c r="K182" s="141"/>
      <c r="L182" s="141" t="s">
        <v>121</v>
      </c>
      <c r="M182" s="145">
        <v>169</v>
      </c>
      <c r="N182" s="145"/>
      <c r="O182" s="17">
        <f t="shared" si="13"/>
        <v>0</v>
      </c>
      <c r="P182" s="17">
        <f t="shared" si="17"/>
        <v>0</v>
      </c>
      <c r="Q182" s="157">
        <f t="shared" si="14"/>
        <v>0</v>
      </c>
      <c r="R182" s="178"/>
      <c r="S182" s="179"/>
      <c r="T182" s="179"/>
      <c r="U182" s="179"/>
      <c r="V182" s="179"/>
      <c r="W182" s="179"/>
      <c r="X182" s="179"/>
      <c r="Y182" s="179"/>
      <c r="Z182" s="179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4"/>
      <c r="AO182" s="14"/>
      <c r="AP182" s="14"/>
      <c r="AQ182" s="14"/>
      <c r="AR182" s="14"/>
      <c r="AS182" s="14"/>
      <c r="AT182" s="14"/>
      <c r="AU182" s="14"/>
      <c r="AV182" s="14"/>
    </row>
    <row r="183" spans="1:48" ht="20.100000000000001" customHeight="1">
      <c r="A183" s="148">
        <v>14259</v>
      </c>
      <c r="B183" s="149" t="s">
        <v>229</v>
      </c>
      <c r="C183" s="149" t="s">
        <v>143</v>
      </c>
      <c r="D183" s="150" t="s">
        <v>119</v>
      </c>
      <c r="E183" s="150" t="s">
        <v>862</v>
      </c>
      <c r="F183" s="151">
        <v>6</v>
      </c>
      <c r="G183" s="151">
        <v>30</v>
      </c>
      <c r="H183" s="151" t="s">
        <v>119</v>
      </c>
      <c r="I183" s="152"/>
      <c r="J183" s="149" t="s">
        <v>792</v>
      </c>
      <c r="K183" s="149"/>
      <c r="L183" s="149" t="s">
        <v>121</v>
      </c>
      <c r="M183" s="153">
        <v>170</v>
      </c>
      <c r="N183" s="153"/>
      <c r="O183" s="17">
        <f t="shared" si="13"/>
        <v>0</v>
      </c>
      <c r="P183" s="17">
        <f t="shared" si="17"/>
        <v>0</v>
      </c>
      <c r="Q183" s="157">
        <f t="shared" si="14"/>
        <v>0</v>
      </c>
      <c r="R183" s="178"/>
      <c r="S183" s="179"/>
      <c r="T183" s="179"/>
      <c r="U183" s="179"/>
      <c r="V183" s="179"/>
      <c r="W183" s="179"/>
      <c r="X183" s="179"/>
      <c r="Y183" s="179"/>
      <c r="Z183" s="179"/>
      <c r="AA183" s="169"/>
      <c r="AB183" s="169"/>
      <c r="AC183" s="169"/>
      <c r="AD183" s="169"/>
      <c r="AE183" s="169"/>
      <c r="AF183" s="169"/>
      <c r="AG183" s="169"/>
      <c r="AH183" s="169"/>
      <c r="AI183" s="169"/>
      <c r="AJ183" s="169"/>
      <c r="AK183" s="169"/>
      <c r="AL183" s="169"/>
      <c r="AM183" s="14"/>
      <c r="AO183" s="14"/>
      <c r="AP183" s="14"/>
      <c r="AQ183" s="14"/>
      <c r="AR183" s="14"/>
      <c r="AS183" s="14"/>
      <c r="AT183" s="14"/>
      <c r="AU183" s="14"/>
      <c r="AV183" s="14"/>
    </row>
    <row r="184" spans="1:48" ht="20.100000000000001" customHeight="1">
      <c r="A184" s="122"/>
      <c r="B184" s="128" t="s">
        <v>232</v>
      </c>
      <c r="C184" s="123"/>
      <c r="D184" s="124"/>
      <c r="E184" s="124"/>
      <c r="F184" s="124"/>
      <c r="G184" s="124"/>
      <c r="H184" s="124"/>
      <c r="I184" s="125"/>
      <c r="J184" s="123" t="s">
        <v>247</v>
      </c>
      <c r="K184" s="123"/>
      <c r="L184" s="123"/>
      <c r="M184" s="123">
        <v>171</v>
      </c>
      <c r="N184" s="123"/>
      <c r="O184" s="17"/>
      <c r="P184" s="17"/>
      <c r="Q184" s="157"/>
      <c r="R184" s="172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  <c r="AE184" s="173"/>
      <c r="AF184" s="173"/>
      <c r="AG184" s="173"/>
      <c r="AH184" s="173"/>
      <c r="AI184" s="173"/>
      <c r="AJ184" s="173"/>
      <c r="AK184" s="173"/>
      <c r="AL184" s="173"/>
      <c r="AM184" s="14"/>
      <c r="AO184" s="14"/>
      <c r="AP184" s="14"/>
      <c r="AQ184" s="14"/>
      <c r="AR184" s="14"/>
      <c r="AS184" s="14"/>
      <c r="AT184" s="14"/>
      <c r="AU184" s="14"/>
      <c r="AV184" s="14"/>
    </row>
    <row r="185" spans="1:48" ht="20.100000000000001" customHeight="1">
      <c r="A185" s="140">
        <v>3700</v>
      </c>
      <c r="B185" s="141" t="s">
        <v>693</v>
      </c>
      <c r="C185" s="141" t="s">
        <v>233</v>
      </c>
      <c r="D185" s="142" t="s">
        <v>142</v>
      </c>
      <c r="E185" s="142" t="s">
        <v>862</v>
      </c>
      <c r="F185" s="143">
        <v>8</v>
      </c>
      <c r="G185" s="143">
        <v>30</v>
      </c>
      <c r="H185" s="143" t="s">
        <v>119</v>
      </c>
      <c r="I185" s="144"/>
      <c r="J185" s="145" t="s">
        <v>794</v>
      </c>
      <c r="K185" s="141"/>
      <c r="L185" s="141" t="s">
        <v>121</v>
      </c>
      <c r="M185" s="145">
        <v>172</v>
      </c>
      <c r="N185" s="145"/>
      <c r="O185" s="17">
        <f t="shared" si="13"/>
        <v>0</v>
      </c>
      <c r="P185" s="17">
        <f t="shared" ref="P185:P199" si="18">Q185/G185</f>
        <v>0</v>
      </c>
      <c r="Q185" s="157">
        <f t="shared" si="14"/>
        <v>0</v>
      </c>
      <c r="R185" s="178"/>
      <c r="S185" s="179"/>
      <c r="T185" s="179"/>
      <c r="U185" s="179"/>
      <c r="V185" s="179"/>
      <c r="W185" s="179"/>
      <c r="X185" s="179"/>
      <c r="Y185" s="179"/>
      <c r="Z185" s="179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4"/>
      <c r="AO185" s="14"/>
      <c r="AP185" s="14"/>
      <c r="AQ185" s="14"/>
      <c r="AR185" s="14"/>
      <c r="AS185" s="14"/>
      <c r="AT185" s="14"/>
      <c r="AU185" s="14"/>
      <c r="AV185" s="14"/>
    </row>
    <row r="186" spans="1:48" ht="20.100000000000001" customHeight="1">
      <c r="A186" s="148">
        <v>12095</v>
      </c>
      <c r="B186" s="149" t="s">
        <v>693</v>
      </c>
      <c r="C186" s="149" t="s">
        <v>694</v>
      </c>
      <c r="D186" s="150" t="s">
        <v>142</v>
      </c>
      <c r="E186" s="150" t="s">
        <v>862</v>
      </c>
      <c r="F186" s="151">
        <v>8</v>
      </c>
      <c r="G186" s="151">
        <v>30</v>
      </c>
      <c r="H186" s="151" t="s">
        <v>119</v>
      </c>
      <c r="I186" s="152"/>
      <c r="J186" s="149" t="s">
        <v>794</v>
      </c>
      <c r="K186" s="149"/>
      <c r="L186" s="149" t="s">
        <v>121</v>
      </c>
      <c r="M186" s="153">
        <v>173</v>
      </c>
      <c r="N186" s="153"/>
      <c r="O186" s="17">
        <f t="shared" si="13"/>
        <v>0</v>
      </c>
      <c r="P186" s="17">
        <f t="shared" si="18"/>
        <v>0</v>
      </c>
      <c r="Q186" s="157">
        <f t="shared" si="14"/>
        <v>0</v>
      </c>
      <c r="R186" s="178"/>
      <c r="S186" s="179"/>
      <c r="T186" s="179"/>
      <c r="U186" s="179"/>
      <c r="V186" s="179"/>
      <c r="W186" s="179"/>
      <c r="X186" s="179"/>
      <c r="Y186" s="179"/>
      <c r="Z186" s="179"/>
      <c r="AA186" s="169"/>
      <c r="AB186" s="169"/>
      <c r="AC186" s="169"/>
      <c r="AD186" s="169"/>
      <c r="AE186" s="169"/>
      <c r="AF186" s="169"/>
      <c r="AG186" s="169"/>
      <c r="AH186" s="169"/>
      <c r="AI186" s="169"/>
      <c r="AJ186" s="169"/>
      <c r="AK186" s="169"/>
      <c r="AL186" s="169"/>
      <c r="AM186" s="14"/>
      <c r="AO186" s="14"/>
      <c r="AP186" s="14"/>
      <c r="AQ186" s="14"/>
      <c r="AR186" s="14"/>
      <c r="AS186" s="14"/>
      <c r="AT186" s="14"/>
      <c r="AU186" s="14"/>
      <c r="AV186" s="14"/>
    </row>
    <row r="187" spans="1:48" ht="20.100000000000001" customHeight="1">
      <c r="A187" s="140">
        <v>26452</v>
      </c>
      <c r="B187" s="141" t="s">
        <v>693</v>
      </c>
      <c r="C187" s="141" t="s">
        <v>450</v>
      </c>
      <c r="D187" s="142" t="s">
        <v>119</v>
      </c>
      <c r="E187" s="142" t="s">
        <v>862</v>
      </c>
      <c r="F187" s="143">
        <v>6</v>
      </c>
      <c r="G187" s="143">
        <v>30</v>
      </c>
      <c r="H187" s="143" t="s">
        <v>132</v>
      </c>
      <c r="I187" s="144">
        <v>6.5000000000000002E-2</v>
      </c>
      <c r="J187" s="145" t="s">
        <v>790</v>
      </c>
      <c r="K187" s="141"/>
      <c r="L187" s="141" t="s">
        <v>121</v>
      </c>
      <c r="M187" s="145">
        <v>174</v>
      </c>
      <c r="N187" s="145"/>
      <c r="O187" s="17">
        <f t="shared" si="13"/>
        <v>0</v>
      </c>
      <c r="P187" s="17">
        <f t="shared" si="18"/>
        <v>0</v>
      </c>
      <c r="Q187" s="157">
        <f t="shared" si="14"/>
        <v>0</v>
      </c>
      <c r="R187" s="178"/>
      <c r="S187" s="179"/>
      <c r="T187" s="179"/>
      <c r="U187" s="179"/>
      <c r="V187" s="179"/>
      <c r="W187" s="179"/>
      <c r="X187" s="179"/>
      <c r="Y187" s="179"/>
      <c r="Z187" s="179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4"/>
      <c r="AO187" s="14"/>
      <c r="AP187" s="14"/>
      <c r="AQ187" s="14"/>
      <c r="AR187" s="14"/>
      <c r="AS187" s="14"/>
      <c r="AT187" s="14"/>
      <c r="AU187" s="14"/>
      <c r="AV187" s="14"/>
    </row>
    <row r="188" spans="1:48" ht="20.100000000000001" customHeight="1">
      <c r="A188" s="148">
        <v>23457</v>
      </c>
      <c r="B188" s="149" t="s">
        <v>693</v>
      </c>
      <c r="C188" s="149" t="s">
        <v>234</v>
      </c>
      <c r="D188" s="150" t="s">
        <v>119</v>
      </c>
      <c r="E188" s="150" t="s">
        <v>862</v>
      </c>
      <c r="F188" s="151">
        <v>6</v>
      </c>
      <c r="G188" s="151">
        <v>30</v>
      </c>
      <c r="H188" s="151" t="s">
        <v>132</v>
      </c>
      <c r="I188" s="152">
        <v>6.5000000000000002E-2</v>
      </c>
      <c r="J188" s="149" t="s">
        <v>790</v>
      </c>
      <c r="K188" s="149"/>
      <c r="L188" s="149" t="s">
        <v>121</v>
      </c>
      <c r="M188" s="153">
        <v>175</v>
      </c>
      <c r="N188" s="153"/>
      <c r="O188" s="17">
        <f t="shared" si="13"/>
        <v>0</v>
      </c>
      <c r="P188" s="17">
        <f t="shared" si="18"/>
        <v>0</v>
      </c>
      <c r="Q188" s="157">
        <f t="shared" si="14"/>
        <v>0</v>
      </c>
      <c r="R188" s="178"/>
      <c r="S188" s="179"/>
      <c r="T188" s="179"/>
      <c r="U188" s="179"/>
      <c r="V188" s="179"/>
      <c r="W188" s="179"/>
      <c r="X188" s="179"/>
      <c r="Y188" s="179"/>
      <c r="Z188" s="179"/>
      <c r="AA188" s="169"/>
      <c r="AB188" s="169"/>
      <c r="AC188" s="169"/>
      <c r="AD188" s="169"/>
      <c r="AE188" s="169"/>
      <c r="AF188" s="169"/>
      <c r="AG188" s="169"/>
      <c r="AH188" s="169"/>
      <c r="AI188" s="169"/>
      <c r="AJ188" s="169"/>
      <c r="AK188" s="169"/>
      <c r="AL188" s="169"/>
      <c r="AM188" s="14"/>
      <c r="AO188" s="14"/>
      <c r="AP188" s="14"/>
      <c r="AQ188" s="14"/>
      <c r="AR188" s="14"/>
      <c r="AS188" s="14"/>
      <c r="AT188" s="14"/>
      <c r="AU188" s="14"/>
      <c r="AV188" s="14"/>
    </row>
    <row r="189" spans="1:48" ht="20.100000000000001" customHeight="1">
      <c r="A189" s="140">
        <v>26775</v>
      </c>
      <c r="B189" s="141" t="s">
        <v>695</v>
      </c>
      <c r="C189" s="141" t="s">
        <v>786</v>
      </c>
      <c r="D189" s="142" t="s">
        <v>119</v>
      </c>
      <c r="E189" s="142" t="s">
        <v>862</v>
      </c>
      <c r="F189" s="143">
        <v>6</v>
      </c>
      <c r="G189" s="143">
        <v>30</v>
      </c>
      <c r="H189" s="143" t="s">
        <v>132</v>
      </c>
      <c r="I189" s="144">
        <v>4.2000000000000003E-2</v>
      </c>
      <c r="J189" s="145" t="s">
        <v>790</v>
      </c>
      <c r="K189" s="141"/>
      <c r="L189" s="141" t="s">
        <v>121</v>
      </c>
      <c r="M189" s="145">
        <v>176</v>
      </c>
      <c r="N189" s="145"/>
      <c r="O189" s="17">
        <f t="shared" si="13"/>
        <v>0</v>
      </c>
      <c r="P189" s="17">
        <f t="shared" si="18"/>
        <v>0</v>
      </c>
      <c r="Q189" s="157">
        <f t="shared" si="14"/>
        <v>0</v>
      </c>
      <c r="R189" s="178"/>
      <c r="S189" s="179"/>
      <c r="T189" s="179"/>
      <c r="U189" s="179"/>
      <c r="V189" s="179"/>
      <c r="W189" s="179"/>
      <c r="X189" s="179"/>
      <c r="Y189" s="179"/>
      <c r="Z189" s="179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4"/>
      <c r="AO189" s="14"/>
      <c r="AP189" s="14"/>
      <c r="AQ189" s="14"/>
      <c r="AR189" s="14"/>
      <c r="AS189" s="14"/>
      <c r="AT189" s="14"/>
      <c r="AU189" s="14"/>
      <c r="AV189" s="14"/>
    </row>
    <row r="190" spans="1:48" ht="20.100000000000001" customHeight="1">
      <c r="A190" s="148">
        <v>26002</v>
      </c>
      <c r="B190" s="149" t="s">
        <v>695</v>
      </c>
      <c r="C190" s="149" t="s">
        <v>235</v>
      </c>
      <c r="D190" s="150" t="s">
        <v>119</v>
      </c>
      <c r="E190" s="150" t="s">
        <v>862</v>
      </c>
      <c r="F190" s="151">
        <v>6</v>
      </c>
      <c r="G190" s="151">
        <v>30</v>
      </c>
      <c r="H190" s="151" t="s">
        <v>132</v>
      </c>
      <c r="I190" s="152">
        <v>4.2000000000000003E-2</v>
      </c>
      <c r="J190" s="149" t="s">
        <v>790</v>
      </c>
      <c r="K190" s="149"/>
      <c r="L190" s="149" t="s">
        <v>121</v>
      </c>
      <c r="M190" s="153">
        <v>177</v>
      </c>
      <c r="N190" s="153"/>
      <c r="O190" s="17">
        <f t="shared" si="13"/>
        <v>0</v>
      </c>
      <c r="P190" s="17">
        <f t="shared" si="18"/>
        <v>0</v>
      </c>
      <c r="Q190" s="157">
        <f t="shared" si="14"/>
        <v>0</v>
      </c>
      <c r="R190" s="178"/>
      <c r="S190" s="179"/>
      <c r="T190" s="179"/>
      <c r="U190" s="179"/>
      <c r="V190" s="179"/>
      <c r="W190" s="179"/>
      <c r="X190" s="179"/>
      <c r="Y190" s="179"/>
      <c r="Z190" s="179"/>
      <c r="AA190" s="169"/>
      <c r="AB190" s="169"/>
      <c r="AC190" s="169"/>
      <c r="AD190" s="169"/>
      <c r="AE190" s="169"/>
      <c r="AF190" s="169"/>
      <c r="AG190" s="169"/>
      <c r="AH190" s="169"/>
      <c r="AI190" s="169"/>
      <c r="AJ190" s="169"/>
      <c r="AK190" s="169"/>
      <c r="AL190" s="169"/>
      <c r="AM190" s="14"/>
      <c r="AO190" s="14"/>
      <c r="AP190" s="14"/>
      <c r="AQ190" s="14"/>
      <c r="AR190" s="14"/>
      <c r="AS190" s="14"/>
      <c r="AT190" s="14"/>
      <c r="AU190" s="14"/>
      <c r="AV190" s="14"/>
    </row>
    <row r="191" spans="1:48" ht="20.100000000000001" customHeight="1">
      <c r="A191" s="140">
        <v>11280</v>
      </c>
      <c r="B191" s="141" t="s">
        <v>695</v>
      </c>
      <c r="C191" s="141" t="s">
        <v>696</v>
      </c>
      <c r="D191" s="142" t="s">
        <v>119</v>
      </c>
      <c r="E191" s="142" t="s">
        <v>862</v>
      </c>
      <c r="F191" s="143">
        <v>6</v>
      </c>
      <c r="G191" s="143">
        <v>30</v>
      </c>
      <c r="H191" s="143" t="s">
        <v>132</v>
      </c>
      <c r="I191" s="144">
        <v>4.4999999999999998E-2</v>
      </c>
      <c r="J191" s="145" t="s">
        <v>790</v>
      </c>
      <c r="K191" s="141"/>
      <c r="L191" s="141" t="s">
        <v>121</v>
      </c>
      <c r="M191" s="145">
        <v>178</v>
      </c>
      <c r="N191" s="145"/>
      <c r="O191" s="17">
        <f t="shared" si="13"/>
        <v>0</v>
      </c>
      <c r="P191" s="17">
        <f t="shared" si="18"/>
        <v>0</v>
      </c>
      <c r="Q191" s="157">
        <f t="shared" si="14"/>
        <v>0</v>
      </c>
      <c r="R191" s="178"/>
      <c r="S191" s="179"/>
      <c r="T191" s="179"/>
      <c r="U191" s="179"/>
      <c r="V191" s="179"/>
      <c r="W191" s="179"/>
      <c r="X191" s="179"/>
      <c r="Y191" s="179"/>
      <c r="Z191" s="179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4"/>
      <c r="AO191" s="14"/>
      <c r="AP191" s="14"/>
      <c r="AQ191" s="14"/>
      <c r="AR191" s="14"/>
      <c r="AS191" s="14"/>
      <c r="AT191" s="14"/>
      <c r="AU191" s="14"/>
      <c r="AV191" s="14"/>
    </row>
    <row r="192" spans="1:48" ht="20.100000000000001" customHeight="1">
      <c r="A192" s="148">
        <v>2840</v>
      </c>
      <c r="B192" s="149" t="s">
        <v>695</v>
      </c>
      <c r="C192" s="149" t="s">
        <v>453</v>
      </c>
      <c r="D192" s="150" t="s">
        <v>119</v>
      </c>
      <c r="E192" s="150" t="s">
        <v>862</v>
      </c>
      <c r="F192" s="151">
        <v>6</v>
      </c>
      <c r="G192" s="151">
        <v>30</v>
      </c>
      <c r="H192" s="151" t="s">
        <v>132</v>
      </c>
      <c r="I192" s="152"/>
      <c r="J192" s="149" t="s">
        <v>790</v>
      </c>
      <c r="K192" s="149"/>
      <c r="L192" s="149" t="s">
        <v>121</v>
      </c>
      <c r="M192" s="153">
        <v>179</v>
      </c>
      <c r="N192" s="153"/>
      <c r="O192" s="17">
        <f t="shared" si="13"/>
        <v>0</v>
      </c>
      <c r="P192" s="17">
        <f t="shared" si="18"/>
        <v>0</v>
      </c>
      <c r="Q192" s="157">
        <f t="shared" si="14"/>
        <v>0</v>
      </c>
      <c r="R192" s="178"/>
      <c r="S192" s="179"/>
      <c r="T192" s="179"/>
      <c r="U192" s="179"/>
      <c r="V192" s="179"/>
      <c r="W192" s="179"/>
      <c r="X192" s="179"/>
      <c r="Y192" s="179"/>
      <c r="Z192" s="179"/>
      <c r="AA192" s="169"/>
      <c r="AB192" s="169"/>
      <c r="AC192" s="169"/>
      <c r="AD192" s="169"/>
      <c r="AE192" s="169"/>
      <c r="AF192" s="169"/>
      <c r="AG192" s="169"/>
      <c r="AH192" s="169"/>
      <c r="AI192" s="169"/>
      <c r="AJ192" s="169"/>
      <c r="AK192" s="169"/>
      <c r="AL192" s="169"/>
      <c r="AM192" s="14"/>
      <c r="AO192" s="14"/>
      <c r="AP192" s="14"/>
      <c r="AQ192" s="14"/>
      <c r="AR192" s="14"/>
      <c r="AS192" s="14"/>
      <c r="AT192" s="14"/>
      <c r="AU192" s="14"/>
      <c r="AV192" s="14"/>
    </row>
    <row r="193" spans="1:48" ht="20.100000000000001" customHeight="1">
      <c r="A193" s="140">
        <v>15432</v>
      </c>
      <c r="B193" s="141" t="s">
        <v>236</v>
      </c>
      <c r="C193" s="141" t="s">
        <v>455</v>
      </c>
      <c r="D193" s="142" t="s">
        <v>119</v>
      </c>
      <c r="E193" s="142" t="s">
        <v>862</v>
      </c>
      <c r="F193" s="143">
        <v>6</v>
      </c>
      <c r="G193" s="143">
        <v>30</v>
      </c>
      <c r="H193" s="143" t="s">
        <v>132</v>
      </c>
      <c r="I193" s="144">
        <v>0.05</v>
      </c>
      <c r="J193" s="145" t="s">
        <v>790</v>
      </c>
      <c r="K193" s="141"/>
      <c r="L193" s="141" t="s">
        <v>121</v>
      </c>
      <c r="M193" s="145">
        <v>180</v>
      </c>
      <c r="N193" s="145"/>
      <c r="O193" s="17">
        <f t="shared" si="13"/>
        <v>0</v>
      </c>
      <c r="P193" s="17">
        <f t="shared" si="18"/>
        <v>0</v>
      </c>
      <c r="Q193" s="157">
        <f t="shared" si="14"/>
        <v>0</v>
      </c>
      <c r="R193" s="178"/>
      <c r="S193" s="179"/>
      <c r="T193" s="179"/>
      <c r="U193" s="179"/>
      <c r="V193" s="179"/>
      <c r="W193" s="179"/>
      <c r="X193" s="179"/>
      <c r="Y193" s="179"/>
      <c r="Z193" s="179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4"/>
      <c r="AO193" s="14"/>
      <c r="AP193" s="14"/>
      <c r="AQ193" s="14"/>
      <c r="AR193" s="14"/>
      <c r="AS193" s="14"/>
      <c r="AT193" s="14"/>
      <c r="AU193" s="14"/>
      <c r="AV193" s="14"/>
    </row>
    <row r="194" spans="1:48" ht="20.100000000000001" customHeight="1">
      <c r="A194" s="148">
        <v>23611</v>
      </c>
      <c r="B194" s="149" t="s">
        <v>236</v>
      </c>
      <c r="C194" s="149" t="s">
        <v>456</v>
      </c>
      <c r="D194" s="150" t="s">
        <v>119</v>
      </c>
      <c r="E194" s="150" t="s">
        <v>862</v>
      </c>
      <c r="F194" s="151">
        <v>6</v>
      </c>
      <c r="G194" s="151">
        <v>30</v>
      </c>
      <c r="H194" s="151" t="s">
        <v>132</v>
      </c>
      <c r="I194" s="152">
        <v>0.05</v>
      </c>
      <c r="J194" s="149" t="s">
        <v>790</v>
      </c>
      <c r="K194" s="149"/>
      <c r="L194" s="149" t="s">
        <v>121</v>
      </c>
      <c r="M194" s="153">
        <v>181</v>
      </c>
      <c r="N194" s="153"/>
      <c r="O194" s="17">
        <f t="shared" si="13"/>
        <v>0</v>
      </c>
      <c r="P194" s="17">
        <f t="shared" si="18"/>
        <v>0</v>
      </c>
      <c r="Q194" s="157">
        <f t="shared" si="14"/>
        <v>0</v>
      </c>
      <c r="R194" s="178"/>
      <c r="S194" s="179"/>
      <c r="T194" s="179"/>
      <c r="U194" s="179"/>
      <c r="V194" s="179"/>
      <c r="W194" s="179"/>
      <c r="X194" s="179"/>
      <c r="Y194" s="179"/>
      <c r="Z194" s="179"/>
      <c r="AA194" s="169"/>
      <c r="AB194" s="169"/>
      <c r="AC194" s="169"/>
      <c r="AD194" s="169"/>
      <c r="AE194" s="169"/>
      <c r="AF194" s="169"/>
      <c r="AG194" s="169"/>
      <c r="AH194" s="169"/>
      <c r="AI194" s="169"/>
      <c r="AJ194" s="169"/>
      <c r="AK194" s="169"/>
      <c r="AL194" s="169"/>
      <c r="AM194" s="14"/>
      <c r="AO194" s="14"/>
      <c r="AP194" s="14"/>
      <c r="AQ194" s="14"/>
      <c r="AR194" s="14"/>
      <c r="AS194" s="14"/>
      <c r="AT194" s="14"/>
      <c r="AU194" s="14"/>
      <c r="AV194" s="14"/>
    </row>
    <row r="195" spans="1:48" ht="20.100000000000001" customHeight="1">
      <c r="A195" s="140">
        <v>23276</v>
      </c>
      <c r="B195" s="141" t="s">
        <v>236</v>
      </c>
      <c r="C195" s="141" t="s">
        <v>454</v>
      </c>
      <c r="D195" s="142" t="s">
        <v>119</v>
      </c>
      <c r="E195" s="142" t="s">
        <v>862</v>
      </c>
      <c r="F195" s="143">
        <v>6</v>
      </c>
      <c r="G195" s="143">
        <v>30</v>
      </c>
      <c r="H195" s="143" t="s">
        <v>132</v>
      </c>
      <c r="I195" s="144">
        <v>0.05</v>
      </c>
      <c r="J195" s="145" t="s">
        <v>790</v>
      </c>
      <c r="K195" s="141"/>
      <c r="L195" s="141" t="s">
        <v>121</v>
      </c>
      <c r="M195" s="145">
        <v>182</v>
      </c>
      <c r="N195" s="145"/>
      <c r="O195" s="17">
        <f t="shared" si="13"/>
        <v>0</v>
      </c>
      <c r="P195" s="17">
        <f t="shared" si="18"/>
        <v>0</v>
      </c>
      <c r="Q195" s="157">
        <f t="shared" si="14"/>
        <v>0</v>
      </c>
      <c r="R195" s="178"/>
      <c r="S195" s="179"/>
      <c r="T195" s="179"/>
      <c r="U195" s="179"/>
      <c r="V195" s="179"/>
      <c r="W195" s="179"/>
      <c r="X195" s="179"/>
      <c r="Y195" s="179"/>
      <c r="Z195" s="179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4"/>
      <c r="AO195" s="14"/>
      <c r="AP195" s="14"/>
      <c r="AQ195" s="14"/>
      <c r="AR195" s="14"/>
      <c r="AS195" s="14"/>
      <c r="AT195" s="14"/>
      <c r="AU195" s="14"/>
      <c r="AV195" s="14"/>
    </row>
    <row r="196" spans="1:48" ht="20.100000000000001" customHeight="1">
      <c r="A196" s="148">
        <v>25184</v>
      </c>
      <c r="B196" s="149" t="s">
        <v>697</v>
      </c>
      <c r="C196" s="149" t="s">
        <v>698</v>
      </c>
      <c r="D196" s="150" t="s">
        <v>142</v>
      </c>
      <c r="E196" s="150" t="s">
        <v>862</v>
      </c>
      <c r="F196" s="151">
        <v>8</v>
      </c>
      <c r="G196" s="151">
        <v>30</v>
      </c>
      <c r="H196" s="151" t="s">
        <v>132</v>
      </c>
      <c r="I196" s="152"/>
      <c r="J196" s="149" t="s">
        <v>793</v>
      </c>
      <c r="K196" s="149"/>
      <c r="L196" s="149" t="s">
        <v>121</v>
      </c>
      <c r="M196" s="153">
        <v>183</v>
      </c>
      <c r="N196" s="153"/>
      <c r="O196" s="17">
        <f t="shared" si="13"/>
        <v>0</v>
      </c>
      <c r="P196" s="17">
        <f t="shared" si="18"/>
        <v>0</v>
      </c>
      <c r="Q196" s="157">
        <f t="shared" si="14"/>
        <v>0</v>
      </c>
      <c r="R196" s="178"/>
      <c r="S196" s="179"/>
      <c r="T196" s="179"/>
      <c r="U196" s="179"/>
      <c r="V196" s="179"/>
      <c r="W196" s="179"/>
      <c r="X196" s="179"/>
      <c r="Y196" s="179"/>
      <c r="Z196" s="179"/>
      <c r="AA196" s="169"/>
      <c r="AB196" s="169"/>
      <c r="AC196" s="169"/>
      <c r="AD196" s="169"/>
      <c r="AE196" s="169"/>
      <c r="AF196" s="169"/>
      <c r="AG196" s="169"/>
      <c r="AH196" s="169"/>
      <c r="AI196" s="169"/>
      <c r="AJ196" s="169"/>
      <c r="AK196" s="169"/>
      <c r="AL196" s="169"/>
      <c r="AM196" s="14"/>
      <c r="AO196" s="14"/>
      <c r="AP196" s="14"/>
      <c r="AQ196" s="14"/>
      <c r="AR196" s="14"/>
      <c r="AS196" s="14"/>
      <c r="AT196" s="14"/>
      <c r="AU196" s="14"/>
      <c r="AV196" s="14"/>
    </row>
    <row r="197" spans="1:48" ht="20.100000000000001" customHeight="1">
      <c r="A197" s="140">
        <v>26679</v>
      </c>
      <c r="B197" s="141" t="s">
        <v>238</v>
      </c>
      <c r="C197" s="141" t="s">
        <v>452</v>
      </c>
      <c r="D197" s="142" t="s">
        <v>119</v>
      </c>
      <c r="E197" s="142" t="s">
        <v>862</v>
      </c>
      <c r="F197" s="159" t="s">
        <v>879</v>
      </c>
      <c r="G197" s="143">
        <v>30</v>
      </c>
      <c r="H197" s="143" t="s">
        <v>129</v>
      </c>
      <c r="I197" s="144">
        <v>0.19</v>
      </c>
      <c r="J197" s="145" t="s">
        <v>795</v>
      </c>
      <c r="K197" s="141"/>
      <c r="L197" s="141" t="s">
        <v>121</v>
      </c>
      <c r="M197" s="145">
        <v>184</v>
      </c>
      <c r="N197" s="145"/>
      <c r="O197" s="17">
        <f t="shared" si="13"/>
        <v>0</v>
      </c>
      <c r="P197" s="17">
        <f t="shared" si="18"/>
        <v>0</v>
      </c>
      <c r="Q197" s="157">
        <f t="shared" si="14"/>
        <v>0</v>
      </c>
      <c r="R197" s="178"/>
      <c r="S197" s="179"/>
      <c r="T197" s="179"/>
      <c r="U197" s="179"/>
      <c r="V197" s="179"/>
      <c r="W197" s="179"/>
      <c r="X197" s="179"/>
      <c r="Y197" s="179"/>
      <c r="Z197" s="179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4"/>
      <c r="AO197" s="14"/>
      <c r="AP197" s="14"/>
      <c r="AQ197" s="14"/>
      <c r="AR197" s="14"/>
      <c r="AS197" s="14"/>
      <c r="AT197" s="14"/>
      <c r="AU197" s="14"/>
      <c r="AV197" s="14"/>
    </row>
    <row r="198" spans="1:48" ht="20.100000000000001" customHeight="1">
      <c r="A198" s="148">
        <v>14415</v>
      </c>
      <c r="B198" s="149" t="s">
        <v>238</v>
      </c>
      <c r="C198" s="149" t="s">
        <v>451</v>
      </c>
      <c r="D198" s="150" t="s">
        <v>119</v>
      </c>
      <c r="E198" s="150" t="s">
        <v>862</v>
      </c>
      <c r="F198" s="160" t="s">
        <v>879</v>
      </c>
      <c r="G198" s="151">
        <v>30</v>
      </c>
      <c r="H198" s="151" t="s">
        <v>129</v>
      </c>
      <c r="I198" s="152">
        <v>0.25</v>
      </c>
      <c r="J198" s="149" t="s">
        <v>795</v>
      </c>
      <c r="K198" s="149"/>
      <c r="L198" s="149" t="s">
        <v>121</v>
      </c>
      <c r="M198" s="153">
        <v>185</v>
      </c>
      <c r="N198" s="153"/>
      <c r="O198" s="17">
        <f t="shared" si="13"/>
        <v>0</v>
      </c>
      <c r="P198" s="17">
        <f t="shared" si="18"/>
        <v>0</v>
      </c>
      <c r="Q198" s="157">
        <f t="shared" si="14"/>
        <v>0</v>
      </c>
      <c r="R198" s="178"/>
      <c r="S198" s="179"/>
      <c r="T198" s="179"/>
      <c r="U198" s="179"/>
      <c r="V198" s="179"/>
      <c r="W198" s="179"/>
      <c r="X198" s="179"/>
      <c r="Y198" s="179"/>
      <c r="Z198" s="179"/>
      <c r="AA198" s="169"/>
      <c r="AB198" s="169"/>
      <c r="AC198" s="169"/>
      <c r="AD198" s="169"/>
      <c r="AE198" s="169"/>
      <c r="AF198" s="169"/>
      <c r="AG198" s="169"/>
      <c r="AH198" s="169"/>
      <c r="AI198" s="169"/>
      <c r="AJ198" s="169"/>
      <c r="AK198" s="169"/>
      <c r="AL198" s="169"/>
      <c r="AM198" s="14"/>
      <c r="AO198" s="14"/>
      <c r="AP198" s="14"/>
      <c r="AQ198" s="14"/>
      <c r="AR198" s="14"/>
      <c r="AS198" s="14"/>
      <c r="AT198" s="14"/>
      <c r="AU198" s="14"/>
      <c r="AV198" s="14"/>
    </row>
    <row r="199" spans="1:48" ht="20.100000000000001" customHeight="1">
      <c r="A199" s="140">
        <v>15224</v>
      </c>
      <c r="B199" s="141" t="s">
        <v>123</v>
      </c>
      <c r="C199" s="141" t="s">
        <v>699</v>
      </c>
      <c r="D199" s="142" t="s">
        <v>119</v>
      </c>
      <c r="E199" s="142" t="s">
        <v>862</v>
      </c>
      <c r="F199" s="143">
        <v>10</v>
      </c>
      <c r="G199" s="143">
        <v>30</v>
      </c>
      <c r="H199" s="143" t="s">
        <v>124</v>
      </c>
      <c r="I199" s="144">
        <v>0.11</v>
      </c>
      <c r="J199" s="145" t="s">
        <v>794</v>
      </c>
      <c r="K199" s="141"/>
      <c r="L199" s="141" t="s">
        <v>121</v>
      </c>
      <c r="M199" s="145">
        <v>186</v>
      </c>
      <c r="N199" s="145"/>
      <c r="O199" s="17">
        <f t="shared" si="13"/>
        <v>0</v>
      </c>
      <c r="P199" s="17">
        <f t="shared" si="18"/>
        <v>0</v>
      </c>
      <c r="Q199" s="157">
        <f t="shared" si="14"/>
        <v>0</v>
      </c>
      <c r="R199" s="178"/>
      <c r="S199" s="179"/>
      <c r="T199" s="179"/>
      <c r="U199" s="179"/>
      <c r="V199" s="179"/>
      <c r="W199" s="179"/>
      <c r="X199" s="179"/>
      <c r="Y199" s="179"/>
      <c r="Z199" s="179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4"/>
      <c r="AO199" s="14"/>
      <c r="AP199" s="14"/>
      <c r="AQ199" s="14"/>
      <c r="AR199" s="14"/>
      <c r="AS199" s="14"/>
      <c r="AT199" s="14"/>
      <c r="AU199" s="14"/>
      <c r="AV199" s="14"/>
    </row>
    <row r="200" spans="1:48" ht="20.100000000000001" customHeight="1">
      <c r="A200" s="122"/>
      <c r="B200" s="128" t="s">
        <v>240</v>
      </c>
      <c r="C200" s="123"/>
      <c r="D200" s="124"/>
      <c r="E200" s="124"/>
      <c r="F200" s="124"/>
      <c r="G200" s="124"/>
      <c r="H200" s="124"/>
      <c r="I200" s="125"/>
      <c r="J200" s="123" t="s">
        <v>247</v>
      </c>
      <c r="K200" s="123"/>
      <c r="L200" s="123"/>
      <c r="M200" s="123">
        <v>187</v>
      </c>
      <c r="N200" s="123"/>
      <c r="O200" s="17"/>
      <c r="P200" s="17"/>
      <c r="Q200" s="157"/>
      <c r="R200" s="172"/>
      <c r="S200" s="173"/>
      <c r="T200" s="173"/>
      <c r="U200" s="173"/>
      <c r="V200" s="173"/>
      <c r="W200" s="173"/>
      <c r="X200" s="173"/>
      <c r="Y200" s="173"/>
      <c r="Z200" s="173"/>
      <c r="AA200" s="173"/>
      <c r="AB200" s="173"/>
      <c r="AC200" s="173"/>
      <c r="AD200" s="173"/>
      <c r="AE200" s="173"/>
      <c r="AF200" s="173"/>
      <c r="AG200" s="173"/>
      <c r="AH200" s="173"/>
      <c r="AI200" s="173"/>
      <c r="AJ200" s="173"/>
      <c r="AK200" s="173"/>
      <c r="AL200" s="173"/>
      <c r="AM200" s="14"/>
      <c r="AO200" s="14"/>
      <c r="AP200" s="14"/>
      <c r="AQ200" s="14"/>
      <c r="AR200" s="14"/>
      <c r="AS200" s="14"/>
      <c r="AT200" s="14"/>
      <c r="AU200" s="14"/>
      <c r="AV200" s="14"/>
    </row>
    <row r="201" spans="1:48" ht="20.100000000000001" customHeight="1">
      <c r="A201" s="140">
        <v>25925</v>
      </c>
      <c r="B201" s="141" t="s">
        <v>700</v>
      </c>
      <c r="C201" s="141" t="s">
        <v>701</v>
      </c>
      <c r="D201" s="142" t="s">
        <v>142</v>
      </c>
      <c r="E201" s="142" t="s">
        <v>862</v>
      </c>
      <c r="F201" s="143">
        <v>12</v>
      </c>
      <c r="G201" s="143">
        <v>30</v>
      </c>
      <c r="H201" s="143" t="s">
        <v>641</v>
      </c>
      <c r="I201" s="144"/>
      <c r="J201" s="145" t="s">
        <v>795</v>
      </c>
      <c r="K201" s="141"/>
      <c r="L201" s="141" t="s">
        <v>121</v>
      </c>
      <c r="M201" s="145">
        <v>188</v>
      </c>
      <c r="N201" s="145"/>
      <c r="O201" s="17">
        <f t="shared" si="13"/>
        <v>0</v>
      </c>
      <c r="P201" s="17">
        <f>Q201/G201</f>
        <v>0</v>
      </c>
      <c r="Q201" s="157">
        <f t="shared" si="14"/>
        <v>0</v>
      </c>
      <c r="R201" s="178"/>
      <c r="S201" s="179"/>
      <c r="T201" s="179"/>
      <c r="U201" s="179"/>
      <c r="V201" s="179"/>
      <c r="W201" s="179"/>
      <c r="X201" s="179"/>
      <c r="Y201" s="179"/>
      <c r="Z201" s="179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4"/>
      <c r="AO201" s="14"/>
      <c r="AP201" s="14"/>
      <c r="AQ201" s="14"/>
      <c r="AR201" s="14"/>
      <c r="AS201" s="14"/>
      <c r="AT201" s="14"/>
      <c r="AU201" s="14"/>
      <c r="AV201" s="14"/>
    </row>
    <row r="202" spans="1:48" ht="20.100000000000001" customHeight="1">
      <c r="A202" s="148">
        <v>25197</v>
      </c>
      <c r="B202" s="149" t="s">
        <v>245</v>
      </c>
      <c r="C202" s="149" t="s">
        <v>128</v>
      </c>
      <c r="D202" s="150" t="s">
        <v>119</v>
      </c>
      <c r="E202" s="150" t="s">
        <v>862</v>
      </c>
      <c r="F202" s="160" t="s">
        <v>879</v>
      </c>
      <c r="G202" s="151">
        <v>30</v>
      </c>
      <c r="H202" s="151" t="s">
        <v>131</v>
      </c>
      <c r="I202" s="152">
        <v>7.0000000000000007E-2</v>
      </c>
      <c r="J202" s="149" t="s">
        <v>795</v>
      </c>
      <c r="K202" s="149"/>
      <c r="L202" s="149" t="s">
        <v>121</v>
      </c>
      <c r="M202" s="153">
        <v>189</v>
      </c>
      <c r="N202" s="153"/>
      <c r="O202" s="17">
        <f t="shared" si="13"/>
        <v>0</v>
      </c>
      <c r="P202" s="17">
        <f>Q202/G202</f>
        <v>0</v>
      </c>
      <c r="Q202" s="157">
        <f t="shared" si="14"/>
        <v>0</v>
      </c>
      <c r="R202" s="178"/>
      <c r="S202" s="179"/>
      <c r="T202" s="179"/>
      <c r="U202" s="179"/>
      <c r="V202" s="179"/>
      <c r="W202" s="179"/>
      <c r="X202" s="179"/>
      <c r="Y202" s="179"/>
      <c r="Z202" s="179"/>
      <c r="AA202" s="169"/>
      <c r="AB202" s="169"/>
      <c r="AC202" s="169"/>
      <c r="AD202" s="169"/>
      <c r="AE202" s="169"/>
      <c r="AF202" s="169"/>
      <c r="AG202" s="169"/>
      <c r="AH202" s="169"/>
      <c r="AI202" s="169"/>
      <c r="AJ202" s="169"/>
      <c r="AK202" s="169"/>
      <c r="AL202" s="169"/>
      <c r="AM202" s="14"/>
      <c r="AO202" s="14"/>
      <c r="AP202" s="14"/>
      <c r="AQ202" s="14"/>
      <c r="AR202" s="14"/>
      <c r="AS202" s="14"/>
      <c r="AT202" s="14"/>
      <c r="AU202" s="14"/>
      <c r="AV202" s="14"/>
    </row>
    <row r="203" spans="1:48" ht="20.100000000000001" customHeight="1">
      <c r="A203" s="140">
        <v>27270</v>
      </c>
      <c r="B203" s="141" t="s">
        <v>775</v>
      </c>
      <c r="C203" s="141" t="s">
        <v>878</v>
      </c>
      <c r="D203" s="142" t="s">
        <v>119</v>
      </c>
      <c r="E203" s="142" t="s">
        <v>862</v>
      </c>
      <c r="F203" s="143">
        <v>7</v>
      </c>
      <c r="G203" s="143">
        <v>30</v>
      </c>
      <c r="H203" s="143" t="s">
        <v>132</v>
      </c>
      <c r="I203" s="144"/>
      <c r="J203" s="145" t="s">
        <v>791</v>
      </c>
      <c r="K203" s="141" t="s">
        <v>125</v>
      </c>
      <c r="L203" s="141" t="s">
        <v>121</v>
      </c>
      <c r="M203" s="145">
        <v>190</v>
      </c>
      <c r="N203" s="145"/>
      <c r="O203" s="17">
        <f t="shared" si="13"/>
        <v>0</v>
      </c>
      <c r="P203" s="17">
        <f>Q203/G203</f>
        <v>0</v>
      </c>
      <c r="Q203" s="157">
        <f t="shared" si="14"/>
        <v>0</v>
      </c>
      <c r="R203" s="178"/>
      <c r="S203" s="179"/>
      <c r="T203" s="179"/>
      <c r="U203" s="179"/>
      <c r="V203" s="179"/>
      <c r="W203" s="179"/>
      <c r="X203" s="179"/>
      <c r="Y203" s="179"/>
      <c r="Z203" s="179"/>
      <c r="AA203" s="167"/>
      <c r="AB203" s="167"/>
      <c r="AC203" s="167"/>
      <c r="AD203" s="167"/>
      <c r="AE203" s="167"/>
      <c r="AF203" s="167"/>
      <c r="AG203" s="167"/>
      <c r="AH203" s="167"/>
      <c r="AI203" s="167"/>
      <c r="AJ203" s="167"/>
      <c r="AK203" s="167"/>
      <c r="AL203" s="167"/>
      <c r="AM203" s="14"/>
      <c r="AO203" s="14"/>
      <c r="AP203" s="14"/>
      <c r="AQ203" s="14"/>
      <c r="AR203" s="14"/>
      <c r="AS203" s="14"/>
      <c r="AT203" s="14"/>
      <c r="AU203" s="14"/>
      <c r="AV203" s="14"/>
    </row>
    <row r="204" spans="1:48" ht="20.100000000000001" customHeight="1">
      <c r="A204" s="122"/>
      <c r="B204" s="128" t="s">
        <v>246</v>
      </c>
      <c r="C204" s="123"/>
      <c r="D204" s="124"/>
      <c r="E204" s="124"/>
      <c r="F204" s="124"/>
      <c r="G204" s="124"/>
      <c r="H204" s="124"/>
      <c r="I204" s="125"/>
      <c r="J204" s="123" t="s">
        <v>247</v>
      </c>
      <c r="K204" s="123"/>
      <c r="L204" s="123"/>
      <c r="M204" s="123">
        <v>191</v>
      </c>
      <c r="N204" s="123"/>
      <c r="O204" s="17"/>
      <c r="P204" s="17"/>
      <c r="Q204" s="157"/>
      <c r="R204" s="172"/>
      <c r="S204" s="173"/>
      <c r="T204" s="173"/>
      <c r="U204" s="173"/>
      <c r="V204" s="173"/>
      <c r="W204" s="173"/>
      <c r="X204" s="173"/>
      <c r="Y204" s="173"/>
      <c r="Z204" s="173"/>
      <c r="AA204" s="173"/>
      <c r="AB204" s="173"/>
      <c r="AC204" s="173"/>
      <c r="AD204" s="173"/>
      <c r="AE204" s="173"/>
      <c r="AF204" s="173"/>
      <c r="AG204" s="173"/>
      <c r="AH204" s="173"/>
      <c r="AI204" s="173"/>
      <c r="AJ204" s="173"/>
      <c r="AK204" s="173"/>
      <c r="AL204" s="173"/>
      <c r="AM204" s="14"/>
      <c r="AO204" s="14"/>
      <c r="AP204" s="14"/>
      <c r="AQ204" s="14"/>
      <c r="AR204" s="14"/>
      <c r="AS204" s="14"/>
      <c r="AT204" s="14"/>
      <c r="AU204" s="14"/>
      <c r="AV204" s="14"/>
    </row>
    <row r="205" spans="1:48" ht="20.100000000000001" customHeight="1">
      <c r="A205" s="140">
        <v>12220</v>
      </c>
      <c r="B205" s="141" t="s">
        <v>702</v>
      </c>
      <c r="C205" s="141" t="s">
        <v>703</v>
      </c>
      <c r="D205" s="142" t="s">
        <v>119</v>
      </c>
      <c r="E205" s="142" t="s">
        <v>862</v>
      </c>
      <c r="F205" s="143">
        <v>6</v>
      </c>
      <c r="G205" s="143">
        <v>30</v>
      </c>
      <c r="H205" s="143" t="s">
        <v>124</v>
      </c>
      <c r="I205" s="144">
        <v>0.08</v>
      </c>
      <c r="J205" s="145" t="s">
        <v>790</v>
      </c>
      <c r="K205" s="141"/>
      <c r="L205" s="141" t="s">
        <v>121</v>
      </c>
      <c r="M205" s="145">
        <v>192</v>
      </c>
      <c r="N205" s="145"/>
      <c r="O205" s="17">
        <f t="shared" si="13"/>
        <v>0</v>
      </c>
      <c r="P205" s="17">
        <f>Q205/G205</f>
        <v>0</v>
      </c>
      <c r="Q205" s="157">
        <f t="shared" si="14"/>
        <v>0</v>
      </c>
      <c r="R205" s="178"/>
      <c r="S205" s="179"/>
      <c r="T205" s="179"/>
      <c r="U205" s="179"/>
      <c r="V205" s="179"/>
      <c r="W205" s="179"/>
      <c r="X205" s="179"/>
      <c r="Y205" s="179"/>
      <c r="Z205" s="179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/>
      <c r="AL205" s="167"/>
      <c r="AM205" s="14"/>
      <c r="AO205" s="14"/>
      <c r="AP205" s="14"/>
      <c r="AQ205" s="14"/>
      <c r="AR205" s="14"/>
      <c r="AS205" s="14"/>
      <c r="AT205" s="14"/>
      <c r="AU205" s="14"/>
      <c r="AV205" s="14"/>
    </row>
    <row r="206" spans="1:48" ht="20.100000000000001" customHeight="1">
      <c r="A206" s="122"/>
      <c r="B206" s="128" t="s">
        <v>247</v>
      </c>
      <c r="C206" s="123"/>
      <c r="D206" s="124"/>
      <c r="E206" s="124"/>
      <c r="F206" s="124"/>
      <c r="G206" s="124"/>
      <c r="H206" s="124"/>
      <c r="I206" s="125"/>
      <c r="J206" s="123" t="s">
        <v>247</v>
      </c>
      <c r="K206" s="123"/>
      <c r="L206" s="123"/>
      <c r="M206" s="123">
        <v>193</v>
      </c>
      <c r="N206" s="123"/>
      <c r="O206" s="17"/>
      <c r="P206" s="17"/>
      <c r="Q206" s="157"/>
      <c r="R206" s="172"/>
      <c r="S206" s="173"/>
      <c r="T206" s="173"/>
      <c r="U206" s="173"/>
      <c r="V206" s="173"/>
      <c r="W206" s="173"/>
      <c r="X206" s="173"/>
      <c r="Y206" s="173"/>
      <c r="Z206" s="173"/>
      <c r="AA206" s="173"/>
      <c r="AB206" s="173"/>
      <c r="AC206" s="173"/>
      <c r="AD206" s="173"/>
      <c r="AE206" s="173"/>
      <c r="AF206" s="173"/>
      <c r="AG206" s="173"/>
      <c r="AH206" s="173"/>
      <c r="AI206" s="173"/>
      <c r="AJ206" s="173"/>
      <c r="AK206" s="173"/>
      <c r="AL206" s="173"/>
      <c r="AM206" s="14"/>
      <c r="AO206" s="14"/>
      <c r="AP206" s="14"/>
      <c r="AQ206" s="14"/>
      <c r="AR206" s="14"/>
      <c r="AS206" s="14"/>
      <c r="AT206" s="14"/>
      <c r="AU206" s="14"/>
      <c r="AV206" s="14"/>
    </row>
    <row r="207" spans="1:48" ht="20.100000000000001" customHeight="1">
      <c r="A207" s="140">
        <v>2230</v>
      </c>
      <c r="B207" s="141" t="s">
        <v>328</v>
      </c>
      <c r="C207" s="141" t="s">
        <v>329</v>
      </c>
      <c r="D207" s="142" t="s">
        <v>119</v>
      </c>
      <c r="E207" s="142" t="s">
        <v>862</v>
      </c>
      <c r="F207" s="143">
        <v>10</v>
      </c>
      <c r="G207" s="143">
        <v>30</v>
      </c>
      <c r="H207" s="143" t="s">
        <v>132</v>
      </c>
      <c r="I207" s="144"/>
      <c r="J207" s="145" t="s">
        <v>795</v>
      </c>
      <c r="K207" s="141"/>
      <c r="L207" s="141" t="s">
        <v>121</v>
      </c>
      <c r="M207" s="145">
        <v>194</v>
      </c>
      <c r="N207" s="145"/>
      <c r="O207" s="17">
        <f t="shared" si="13"/>
        <v>0</v>
      </c>
      <c r="P207" s="17">
        <f t="shared" ref="P207:P214" si="19">Q207/G207</f>
        <v>0</v>
      </c>
      <c r="Q207" s="157">
        <f t="shared" si="14"/>
        <v>0</v>
      </c>
      <c r="R207" s="178"/>
      <c r="S207" s="179"/>
      <c r="T207" s="179"/>
      <c r="U207" s="179"/>
      <c r="V207" s="179"/>
      <c r="W207" s="179"/>
      <c r="X207" s="179"/>
      <c r="Y207" s="179"/>
      <c r="Z207" s="179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4"/>
      <c r="AO207" s="14"/>
      <c r="AP207" s="14"/>
      <c r="AQ207" s="14"/>
      <c r="AR207" s="14"/>
      <c r="AS207" s="14"/>
      <c r="AT207" s="14"/>
      <c r="AU207" s="14"/>
      <c r="AV207" s="14"/>
    </row>
    <row r="208" spans="1:48" ht="20.100000000000001" customHeight="1">
      <c r="A208" s="148">
        <v>23434</v>
      </c>
      <c r="B208" s="149" t="s">
        <v>248</v>
      </c>
      <c r="C208" s="149" t="s">
        <v>249</v>
      </c>
      <c r="D208" s="150" t="s">
        <v>119</v>
      </c>
      <c r="E208" s="150" t="s">
        <v>862</v>
      </c>
      <c r="F208" s="151">
        <v>8</v>
      </c>
      <c r="G208" s="151">
        <v>30</v>
      </c>
      <c r="H208" s="151" t="s">
        <v>132</v>
      </c>
      <c r="I208" s="152">
        <v>5.5E-2</v>
      </c>
      <c r="J208" s="149" t="s">
        <v>794</v>
      </c>
      <c r="K208" s="149"/>
      <c r="L208" s="149" t="s">
        <v>121</v>
      </c>
      <c r="M208" s="153">
        <v>195</v>
      </c>
      <c r="N208" s="153"/>
      <c r="O208" s="17">
        <f t="shared" si="13"/>
        <v>0</v>
      </c>
      <c r="P208" s="17">
        <f t="shared" si="19"/>
        <v>0</v>
      </c>
      <c r="Q208" s="157">
        <f t="shared" si="14"/>
        <v>0</v>
      </c>
      <c r="R208" s="178"/>
      <c r="S208" s="179"/>
      <c r="T208" s="179"/>
      <c r="U208" s="179"/>
      <c r="V208" s="179"/>
      <c r="W208" s="179"/>
      <c r="X208" s="179"/>
      <c r="Y208" s="179"/>
      <c r="Z208" s="17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4"/>
      <c r="AO208" s="14"/>
      <c r="AP208" s="14"/>
      <c r="AQ208" s="14"/>
      <c r="AR208" s="14"/>
      <c r="AS208" s="14"/>
      <c r="AT208" s="14"/>
      <c r="AU208" s="14"/>
      <c r="AV208" s="14"/>
    </row>
    <row r="209" spans="1:48" ht="20.100000000000001" customHeight="1">
      <c r="A209" s="140">
        <v>23432</v>
      </c>
      <c r="B209" s="141" t="s">
        <v>704</v>
      </c>
      <c r="C209" s="141" t="s">
        <v>705</v>
      </c>
      <c r="D209" s="142" t="s">
        <v>119</v>
      </c>
      <c r="E209" s="142" t="s">
        <v>862</v>
      </c>
      <c r="F209" s="143">
        <v>6</v>
      </c>
      <c r="G209" s="143">
        <v>30</v>
      </c>
      <c r="H209" s="143" t="s">
        <v>124</v>
      </c>
      <c r="I209" s="144">
        <v>0.17</v>
      </c>
      <c r="J209" s="145" t="s">
        <v>790</v>
      </c>
      <c r="K209" s="141"/>
      <c r="L209" s="141" t="s">
        <v>121</v>
      </c>
      <c r="M209" s="145">
        <v>196</v>
      </c>
      <c r="N209" s="145"/>
      <c r="O209" s="17">
        <f t="shared" si="13"/>
        <v>0</v>
      </c>
      <c r="P209" s="17">
        <f t="shared" si="19"/>
        <v>0</v>
      </c>
      <c r="Q209" s="157">
        <f t="shared" si="14"/>
        <v>0</v>
      </c>
      <c r="R209" s="178"/>
      <c r="S209" s="179"/>
      <c r="T209" s="179"/>
      <c r="U209" s="179"/>
      <c r="V209" s="179"/>
      <c r="W209" s="179"/>
      <c r="X209" s="179"/>
      <c r="Y209" s="179"/>
      <c r="Z209" s="179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4"/>
      <c r="AO209" s="14"/>
      <c r="AP209" s="14"/>
      <c r="AQ209" s="14"/>
      <c r="AR209" s="14"/>
      <c r="AS209" s="14"/>
      <c r="AT209" s="14"/>
      <c r="AU209" s="14"/>
      <c r="AV209" s="14"/>
    </row>
    <row r="210" spans="1:48" ht="20.100000000000001" customHeight="1">
      <c r="A210" s="148">
        <v>25926</v>
      </c>
      <c r="B210" s="149" t="s">
        <v>706</v>
      </c>
      <c r="C210" s="149" t="s">
        <v>707</v>
      </c>
      <c r="D210" s="150" t="s">
        <v>142</v>
      </c>
      <c r="E210" s="150" t="s">
        <v>862</v>
      </c>
      <c r="F210" s="151">
        <v>14</v>
      </c>
      <c r="G210" s="151">
        <v>30</v>
      </c>
      <c r="H210" s="151" t="s">
        <v>132</v>
      </c>
      <c r="I210" s="152"/>
      <c r="J210" s="149" t="s">
        <v>795</v>
      </c>
      <c r="K210" s="149"/>
      <c r="L210" s="149" t="s">
        <v>121</v>
      </c>
      <c r="M210" s="153">
        <v>197</v>
      </c>
      <c r="N210" s="153"/>
      <c r="O210" s="17">
        <f t="shared" ref="O210:O280" si="20">IF(INT(P210)*10=P210*10,,"ERREUR")</f>
        <v>0</v>
      </c>
      <c r="P210" s="17">
        <f t="shared" si="19"/>
        <v>0</v>
      </c>
      <c r="Q210" s="157">
        <f t="shared" ref="Q210:Q273" si="21">SUM(R210:AL210)</f>
        <v>0</v>
      </c>
      <c r="R210" s="178"/>
      <c r="S210" s="179"/>
      <c r="T210" s="179"/>
      <c r="U210" s="179"/>
      <c r="V210" s="179"/>
      <c r="W210" s="179"/>
      <c r="X210" s="179"/>
      <c r="Y210" s="179"/>
      <c r="Z210" s="17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4"/>
      <c r="AO210" s="14"/>
      <c r="AP210" s="14"/>
      <c r="AQ210" s="14"/>
      <c r="AR210" s="14"/>
      <c r="AS210" s="14"/>
      <c r="AT210" s="14"/>
      <c r="AU210" s="14"/>
      <c r="AV210" s="14"/>
    </row>
    <row r="211" spans="1:48" ht="20.100000000000001" customHeight="1">
      <c r="A211" s="140">
        <v>25216</v>
      </c>
      <c r="B211" s="141" t="s">
        <v>307</v>
      </c>
      <c r="C211" s="141" t="s">
        <v>130</v>
      </c>
      <c r="D211" s="142" t="s">
        <v>142</v>
      </c>
      <c r="E211" s="142" t="s">
        <v>862</v>
      </c>
      <c r="F211" s="143">
        <v>8</v>
      </c>
      <c r="G211" s="143">
        <v>30</v>
      </c>
      <c r="H211" s="143" t="s">
        <v>641</v>
      </c>
      <c r="I211" s="144"/>
      <c r="J211" s="145" t="s">
        <v>793</v>
      </c>
      <c r="K211" s="141"/>
      <c r="L211" s="141" t="s">
        <v>121</v>
      </c>
      <c r="M211" s="145">
        <v>198</v>
      </c>
      <c r="N211" s="145"/>
      <c r="O211" s="17">
        <f t="shared" si="20"/>
        <v>0</v>
      </c>
      <c r="P211" s="17">
        <f t="shared" si="19"/>
        <v>0</v>
      </c>
      <c r="Q211" s="157">
        <f t="shared" si="21"/>
        <v>0</v>
      </c>
      <c r="R211" s="178"/>
      <c r="S211" s="179"/>
      <c r="T211" s="179"/>
      <c r="U211" s="179"/>
      <c r="V211" s="179"/>
      <c r="W211" s="179"/>
      <c r="X211" s="179"/>
      <c r="Y211" s="179"/>
      <c r="Z211" s="179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4"/>
      <c r="AO211" s="14"/>
      <c r="AP211" s="14"/>
      <c r="AQ211" s="14"/>
      <c r="AR211" s="14"/>
      <c r="AS211" s="14"/>
      <c r="AT211" s="14"/>
      <c r="AU211" s="14"/>
      <c r="AV211" s="14"/>
    </row>
    <row r="212" spans="1:48" ht="20.100000000000001" customHeight="1">
      <c r="A212" s="148">
        <v>27504</v>
      </c>
      <c r="B212" s="149" t="s">
        <v>776</v>
      </c>
      <c r="C212" s="149" t="s">
        <v>460</v>
      </c>
      <c r="D212" s="150" t="s">
        <v>119</v>
      </c>
      <c r="E212" s="150" t="s">
        <v>862</v>
      </c>
      <c r="F212" s="151">
        <v>12</v>
      </c>
      <c r="G212" s="151">
        <v>30</v>
      </c>
      <c r="H212" s="151" t="s">
        <v>132</v>
      </c>
      <c r="I212" s="152"/>
      <c r="J212" s="149" t="s">
        <v>122</v>
      </c>
      <c r="K212" s="149" t="s">
        <v>125</v>
      </c>
      <c r="L212" s="149" t="s">
        <v>121</v>
      </c>
      <c r="M212" s="153">
        <v>199</v>
      </c>
      <c r="N212" s="153"/>
      <c r="O212" s="17">
        <f t="shared" si="20"/>
        <v>0</v>
      </c>
      <c r="P212" s="17">
        <f t="shared" si="19"/>
        <v>0</v>
      </c>
      <c r="Q212" s="157">
        <f t="shared" si="21"/>
        <v>0</v>
      </c>
      <c r="R212" s="178"/>
      <c r="S212" s="179"/>
      <c r="T212" s="179"/>
      <c r="U212" s="179"/>
      <c r="V212" s="179"/>
      <c r="W212" s="179"/>
      <c r="X212" s="179"/>
      <c r="Y212" s="179"/>
      <c r="Z212" s="179"/>
      <c r="AA212" s="169"/>
      <c r="AB212" s="16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4"/>
      <c r="AO212" s="14"/>
      <c r="AP212" s="14"/>
      <c r="AQ212" s="14"/>
      <c r="AR212" s="14"/>
      <c r="AS212" s="14"/>
      <c r="AT212" s="14"/>
      <c r="AU212" s="14"/>
      <c r="AV212" s="14"/>
    </row>
    <row r="213" spans="1:48" ht="20.100000000000001" customHeight="1">
      <c r="A213" s="140">
        <v>2234</v>
      </c>
      <c r="B213" s="141" t="s">
        <v>250</v>
      </c>
      <c r="C213" s="141" t="s">
        <v>708</v>
      </c>
      <c r="D213" s="142" t="s">
        <v>119</v>
      </c>
      <c r="E213" s="142" t="s">
        <v>862</v>
      </c>
      <c r="F213" s="143">
        <v>8</v>
      </c>
      <c r="G213" s="143">
        <v>30</v>
      </c>
      <c r="H213" s="143" t="s">
        <v>132</v>
      </c>
      <c r="I213" s="144"/>
      <c r="J213" s="145" t="s">
        <v>792</v>
      </c>
      <c r="K213" s="141"/>
      <c r="L213" s="141" t="s">
        <v>121</v>
      </c>
      <c r="M213" s="145">
        <v>200</v>
      </c>
      <c r="N213" s="145"/>
      <c r="O213" s="17">
        <f t="shared" si="20"/>
        <v>0</v>
      </c>
      <c r="P213" s="17">
        <f t="shared" si="19"/>
        <v>0</v>
      </c>
      <c r="Q213" s="157">
        <f t="shared" si="21"/>
        <v>0</v>
      </c>
      <c r="R213" s="178"/>
      <c r="S213" s="179"/>
      <c r="T213" s="179"/>
      <c r="U213" s="179"/>
      <c r="V213" s="179"/>
      <c r="W213" s="179"/>
      <c r="X213" s="179"/>
      <c r="Y213" s="179"/>
      <c r="Z213" s="179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4"/>
      <c r="AO213" s="14"/>
      <c r="AP213" s="14"/>
      <c r="AQ213" s="14"/>
      <c r="AR213" s="14"/>
      <c r="AS213" s="14"/>
      <c r="AT213" s="14"/>
      <c r="AU213" s="14"/>
      <c r="AV213" s="14"/>
    </row>
    <row r="214" spans="1:48" ht="20.100000000000001" customHeight="1">
      <c r="A214" s="148">
        <v>15357</v>
      </c>
      <c r="B214" s="149" t="s">
        <v>709</v>
      </c>
      <c r="C214" s="149" t="s">
        <v>710</v>
      </c>
      <c r="D214" s="150" t="s">
        <v>142</v>
      </c>
      <c r="E214" s="150" t="s">
        <v>862</v>
      </c>
      <c r="F214" s="151">
        <v>7</v>
      </c>
      <c r="G214" s="151">
        <v>30</v>
      </c>
      <c r="H214" s="151" t="s">
        <v>641</v>
      </c>
      <c r="I214" s="152"/>
      <c r="J214" s="149" t="s">
        <v>793</v>
      </c>
      <c r="K214" s="149"/>
      <c r="L214" s="149" t="s">
        <v>121</v>
      </c>
      <c r="M214" s="153">
        <v>201</v>
      </c>
      <c r="N214" s="153"/>
      <c r="O214" s="17">
        <f t="shared" si="20"/>
        <v>0</v>
      </c>
      <c r="P214" s="17">
        <f t="shared" si="19"/>
        <v>0</v>
      </c>
      <c r="Q214" s="157">
        <f t="shared" si="21"/>
        <v>0</v>
      </c>
      <c r="R214" s="178"/>
      <c r="S214" s="179"/>
      <c r="T214" s="179"/>
      <c r="U214" s="179"/>
      <c r="V214" s="179"/>
      <c r="W214" s="179"/>
      <c r="X214" s="179"/>
      <c r="Y214" s="179"/>
      <c r="Z214" s="179"/>
      <c r="AA214" s="169"/>
      <c r="AB214" s="169"/>
      <c r="AC214" s="169"/>
      <c r="AD214" s="169"/>
      <c r="AE214" s="169"/>
      <c r="AF214" s="169"/>
      <c r="AG214" s="169"/>
      <c r="AH214" s="169"/>
      <c r="AI214" s="169"/>
      <c r="AJ214" s="169"/>
      <c r="AK214" s="169"/>
      <c r="AL214" s="169"/>
      <c r="AM214" s="14"/>
      <c r="AO214" s="14"/>
      <c r="AP214" s="14"/>
      <c r="AQ214" s="14"/>
      <c r="AR214" s="14"/>
      <c r="AS214" s="14"/>
      <c r="AT214" s="14"/>
      <c r="AU214" s="14"/>
      <c r="AV214" s="14"/>
    </row>
    <row r="215" spans="1:48" ht="20.100000000000001" customHeight="1">
      <c r="A215" s="122"/>
      <c r="B215" s="128" t="s">
        <v>252</v>
      </c>
      <c r="C215" s="123"/>
      <c r="D215" s="124"/>
      <c r="E215" s="124"/>
      <c r="F215" s="124"/>
      <c r="G215" s="124"/>
      <c r="H215" s="124"/>
      <c r="I215" s="125"/>
      <c r="J215" s="123" t="s">
        <v>247</v>
      </c>
      <c r="K215" s="123"/>
      <c r="L215" s="123"/>
      <c r="M215" s="123">
        <v>202</v>
      </c>
      <c r="N215" s="123"/>
      <c r="O215" s="17"/>
      <c r="P215" s="17"/>
      <c r="Q215" s="157"/>
      <c r="R215" s="172"/>
      <c r="S215" s="173"/>
      <c r="T215" s="173"/>
      <c r="U215" s="173"/>
      <c r="V215" s="173"/>
      <c r="W215" s="173"/>
      <c r="X215" s="173"/>
      <c r="Y215" s="173"/>
      <c r="Z215" s="173"/>
      <c r="AA215" s="173"/>
      <c r="AB215" s="173"/>
      <c r="AC215" s="173"/>
      <c r="AD215" s="173"/>
      <c r="AE215" s="173"/>
      <c r="AF215" s="173"/>
      <c r="AG215" s="173"/>
      <c r="AH215" s="173"/>
      <c r="AI215" s="173"/>
      <c r="AJ215" s="173"/>
      <c r="AK215" s="173"/>
      <c r="AL215" s="173"/>
      <c r="AM215" s="14"/>
      <c r="AO215" s="14"/>
      <c r="AP215" s="14"/>
      <c r="AQ215" s="14"/>
      <c r="AR215" s="14"/>
      <c r="AS215" s="14"/>
      <c r="AT215" s="14"/>
      <c r="AU215" s="14"/>
      <c r="AV215" s="14"/>
    </row>
    <row r="216" spans="1:48" ht="20.100000000000001" customHeight="1">
      <c r="A216" s="140">
        <v>14460</v>
      </c>
      <c r="B216" s="141" t="s">
        <v>711</v>
      </c>
      <c r="C216" s="141" t="s">
        <v>712</v>
      </c>
      <c r="D216" s="142" t="s">
        <v>142</v>
      </c>
      <c r="E216" s="142" t="s">
        <v>862</v>
      </c>
      <c r="F216" s="143">
        <v>7</v>
      </c>
      <c r="G216" s="143">
        <v>30</v>
      </c>
      <c r="H216" s="143" t="s">
        <v>183</v>
      </c>
      <c r="I216" s="144"/>
      <c r="J216" s="145" t="s">
        <v>794</v>
      </c>
      <c r="K216" s="141"/>
      <c r="L216" s="141" t="s">
        <v>121</v>
      </c>
      <c r="M216" s="145">
        <v>203</v>
      </c>
      <c r="N216" s="145"/>
      <c r="O216" s="17">
        <f t="shared" si="20"/>
        <v>0</v>
      </c>
      <c r="P216" s="17">
        <f>Q216/G216</f>
        <v>0</v>
      </c>
      <c r="Q216" s="157">
        <f t="shared" si="21"/>
        <v>0</v>
      </c>
      <c r="R216" s="178"/>
      <c r="S216" s="179"/>
      <c r="T216" s="179"/>
      <c r="U216" s="179"/>
      <c r="V216" s="179"/>
      <c r="W216" s="179"/>
      <c r="X216" s="179"/>
      <c r="Y216" s="179"/>
      <c r="Z216" s="179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4"/>
      <c r="AO216" s="14"/>
      <c r="AP216" s="14"/>
      <c r="AQ216" s="14"/>
      <c r="AR216" s="14"/>
      <c r="AS216" s="14"/>
      <c r="AT216" s="14"/>
      <c r="AU216" s="14"/>
      <c r="AV216" s="14"/>
    </row>
    <row r="217" spans="1:48" ht="20.100000000000001" customHeight="1">
      <c r="A217" s="122"/>
      <c r="B217" s="128" t="s">
        <v>131</v>
      </c>
      <c r="C217" s="123"/>
      <c r="D217" s="124"/>
      <c r="E217" s="124"/>
      <c r="F217" s="124"/>
      <c r="G217" s="124"/>
      <c r="H217" s="124"/>
      <c r="I217" s="125"/>
      <c r="J217" s="123" t="s">
        <v>247</v>
      </c>
      <c r="K217" s="123"/>
      <c r="L217" s="123"/>
      <c r="M217" s="123">
        <v>204</v>
      </c>
      <c r="N217" s="123"/>
      <c r="O217" s="17"/>
      <c r="P217" s="17"/>
      <c r="Q217" s="157"/>
      <c r="R217" s="172"/>
      <c r="S217" s="173"/>
      <c r="T217" s="173"/>
      <c r="U217" s="173"/>
      <c r="V217" s="173"/>
      <c r="W217" s="173"/>
      <c r="X217" s="173"/>
      <c r="Y217" s="173"/>
      <c r="Z217" s="173"/>
      <c r="AA217" s="173"/>
      <c r="AB217" s="173"/>
      <c r="AC217" s="173"/>
      <c r="AD217" s="173"/>
      <c r="AE217" s="173"/>
      <c r="AF217" s="173"/>
      <c r="AG217" s="173"/>
      <c r="AH217" s="173"/>
      <c r="AI217" s="173"/>
      <c r="AJ217" s="173"/>
      <c r="AK217" s="173"/>
      <c r="AL217" s="173"/>
      <c r="AM217" s="14"/>
      <c r="AO217" s="14"/>
      <c r="AP217" s="14"/>
      <c r="AQ217" s="14"/>
      <c r="AR217" s="14"/>
      <c r="AS217" s="14"/>
      <c r="AT217" s="14"/>
      <c r="AU217" s="14"/>
      <c r="AV217" s="14"/>
    </row>
    <row r="218" spans="1:48" ht="20.100000000000001" customHeight="1">
      <c r="A218" s="140">
        <v>27505</v>
      </c>
      <c r="B218" s="141" t="s">
        <v>254</v>
      </c>
      <c r="C218" s="141" t="s">
        <v>777</v>
      </c>
      <c r="D218" s="142" t="s">
        <v>119</v>
      </c>
      <c r="E218" s="142" t="s">
        <v>862</v>
      </c>
      <c r="F218" s="143">
        <v>6</v>
      </c>
      <c r="G218" s="143">
        <v>30</v>
      </c>
      <c r="H218" s="143" t="s">
        <v>132</v>
      </c>
      <c r="I218" s="144"/>
      <c r="J218" s="145" t="s">
        <v>122</v>
      </c>
      <c r="K218" s="141" t="s">
        <v>125</v>
      </c>
      <c r="L218" s="141" t="s">
        <v>121</v>
      </c>
      <c r="M218" s="145">
        <v>205</v>
      </c>
      <c r="N218" s="145"/>
      <c r="O218" s="17">
        <f t="shared" si="20"/>
        <v>0</v>
      </c>
      <c r="P218" s="17">
        <f>Q218/G218</f>
        <v>0</v>
      </c>
      <c r="Q218" s="157">
        <f t="shared" si="21"/>
        <v>0</v>
      </c>
      <c r="R218" s="178"/>
      <c r="S218" s="179"/>
      <c r="T218" s="179"/>
      <c r="U218" s="179"/>
      <c r="V218" s="179"/>
      <c r="W218" s="179"/>
      <c r="X218" s="179"/>
      <c r="Y218" s="179"/>
      <c r="Z218" s="179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4"/>
      <c r="AO218" s="14"/>
      <c r="AP218" s="14"/>
      <c r="AQ218" s="14"/>
      <c r="AR218" s="14"/>
      <c r="AS218" s="14"/>
      <c r="AT218" s="14"/>
      <c r="AU218" s="14"/>
      <c r="AV218" s="14"/>
    </row>
    <row r="219" spans="1:48" ht="20.100000000000001" customHeight="1">
      <c r="A219" s="148">
        <v>23283</v>
      </c>
      <c r="B219" s="149" t="s">
        <v>254</v>
      </c>
      <c r="C219" s="149" t="s">
        <v>255</v>
      </c>
      <c r="D219" s="150" t="s">
        <v>119</v>
      </c>
      <c r="E219" s="150" t="s">
        <v>862</v>
      </c>
      <c r="F219" s="151">
        <v>6</v>
      </c>
      <c r="G219" s="151">
        <v>30</v>
      </c>
      <c r="H219" s="151" t="s">
        <v>132</v>
      </c>
      <c r="I219" s="152">
        <v>0.08</v>
      </c>
      <c r="J219" s="149" t="s">
        <v>790</v>
      </c>
      <c r="K219" s="149"/>
      <c r="L219" s="149" t="s">
        <v>121</v>
      </c>
      <c r="M219" s="153">
        <v>206</v>
      </c>
      <c r="N219" s="153"/>
      <c r="O219" s="17">
        <f t="shared" si="20"/>
        <v>0</v>
      </c>
      <c r="P219" s="17">
        <f>Q219/G219</f>
        <v>0</v>
      </c>
      <c r="Q219" s="157">
        <f t="shared" si="21"/>
        <v>0</v>
      </c>
      <c r="R219" s="178"/>
      <c r="S219" s="179"/>
      <c r="T219" s="179"/>
      <c r="U219" s="179"/>
      <c r="V219" s="179"/>
      <c r="W219" s="179"/>
      <c r="X219" s="179"/>
      <c r="Y219" s="179"/>
      <c r="Z219" s="179"/>
      <c r="AA219" s="169"/>
      <c r="AB219" s="169"/>
      <c r="AC219" s="169"/>
      <c r="AD219" s="169"/>
      <c r="AE219" s="169"/>
      <c r="AF219" s="169"/>
      <c r="AG219" s="169"/>
      <c r="AH219" s="169"/>
      <c r="AI219" s="169"/>
      <c r="AJ219" s="169"/>
      <c r="AK219" s="169"/>
      <c r="AL219" s="169"/>
      <c r="AM219" s="14"/>
      <c r="AO219" s="14"/>
      <c r="AP219" s="14"/>
      <c r="AQ219" s="14"/>
      <c r="AR219" s="14"/>
      <c r="AS219" s="14"/>
      <c r="AT219" s="14"/>
      <c r="AU219" s="14"/>
      <c r="AV219" s="14"/>
    </row>
    <row r="220" spans="1:48" ht="20.100000000000001" customHeight="1">
      <c r="A220" s="122"/>
      <c r="B220" s="128" t="s">
        <v>256</v>
      </c>
      <c r="C220" s="123"/>
      <c r="D220" s="124"/>
      <c r="E220" s="124"/>
      <c r="F220" s="124"/>
      <c r="G220" s="124"/>
      <c r="H220" s="124"/>
      <c r="I220" s="125"/>
      <c r="J220" s="123" t="s">
        <v>247</v>
      </c>
      <c r="K220" s="123"/>
      <c r="L220" s="123"/>
      <c r="M220" s="123">
        <v>207</v>
      </c>
      <c r="N220" s="123"/>
      <c r="O220" s="17"/>
      <c r="P220" s="17"/>
      <c r="Q220" s="157"/>
      <c r="R220" s="172"/>
      <c r="S220" s="173"/>
      <c r="T220" s="173"/>
      <c r="U220" s="173"/>
      <c r="V220" s="173"/>
      <c r="W220" s="173"/>
      <c r="X220" s="173"/>
      <c r="Y220" s="173"/>
      <c r="Z220" s="173"/>
      <c r="AA220" s="173"/>
      <c r="AB220" s="173"/>
      <c r="AC220" s="173"/>
      <c r="AD220" s="173"/>
      <c r="AE220" s="173"/>
      <c r="AF220" s="173"/>
      <c r="AG220" s="173"/>
      <c r="AH220" s="173"/>
      <c r="AI220" s="173"/>
      <c r="AJ220" s="173"/>
      <c r="AK220" s="173"/>
      <c r="AL220" s="173"/>
      <c r="AM220" s="14"/>
      <c r="AO220" s="14"/>
      <c r="AP220" s="14"/>
      <c r="AQ220" s="14"/>
      <c r="AR220" s="14"/>
      <c r="AS220" s="14"/>
      <c r="AT220" s="14"/>
      <c r="AU220" s="14"/>
      <c r="AV220" s="14"/>
    </row>
    <row r="221" spans="1:48" ht="20.100000000000001" customHeight="1">
      <c r="A221" s="140">
        <v>26436</v>
      </c>
      <c r="B221" s="141" t="s">
        <v>869</v>
      </c>
      <c r="C221" s="141" t="s">
        <v>870</v>
      </c>
      <c r="D221" s="142" t="s">
        <v>119</v>
      </c>
      <c r="E221" s="142" t="s">
        <v>862</v>
      </c>
      <c r="F221" s="143">
        <v>6</v>
      </c>
      <c r="G221" s="143">
        <v>30</v>
      </c>
      <c r="H221" s="143" t="s">
        <v>132</v>
      </c>
      <c r="I221" s="144">
        <v>0.04</v>
      </c>
      <c r="J221" s="145" t="s">
        <v>790</v>
      </c>
      <c r="K221" s="141"/>
      <c r="L221" s="141" t="s">
        <v>121</v>
      </c>
      <c r="M221" s="145">
        <v>208</v>
      </c>
      <c r="N221" s="145"/>
      <c r="O221" s="17">
        <f t="shared" ref="O221:O227" si="22">IF(INT(P221)*10=P221*10,,"ERREUR")</f>
        <v>0</v>
      </c>
      <c r="P221" s="17">
        <f t="shared" ref="P221:P227" si="23">Q221/G221</f>
        <v>0</v>
      </c>
      <c r="Q221" s="157">
        <f t="shared" si="21"/>
        <v>0</v>
      </c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67"/>
      <c r="AL221" s="167"/>
      <c r="AM221" s="14"/>
      <c r="AO221" s="14"/>
      <c r="AP221" s="14"/>
      <c r="AQ221" s="14"/>
      <c r="AR221" s="14"/>
      <c r="AS221" s="14"/>
      <c r="AT221" s="14"/>
      <c r="AU221" s="14"/>
      <c r="AV221" s="14"/>
    </row>
    <row r="222" spans="1:48" ht="20.100000000000001" customHeight="1">
      <c r="A222" s="148">
        <v>26437</v>
      </c>
      <c r="B222" s="149" t="s">
        <v>869</v>
      </c>
      <c r="C222" s="149" t="s">
        <v>871</v>
      </c>
      <c r="D222" s="150" t="s">
        <v>119</v>
      </c>
      <c r="E222" s="150" t="s">
        <v>862</v>
      </c>
      <c r="F222" s="151">
        <v>6</v>
      </c>
      <c r="G222" s="151">
        <v>30</v>
      </c>
      <c r="H222" s="151" t="s">
        <v>132</v>
      </c>
      <c r="I222" s="152">
        <v>0.04</v>
      </c>
      <c r="J222" s="149" t="s">
        <v>790</v>
      </c>
      <c r="K222" s="149"/>
      <c r="L222" s="149" t="s">
        <v>121</v>
      </c>
      <c r="M222" s="153">
        <v>209</v>
      </c>
      <c r="N222" s="153"/>
      <c r="O222" s="17">
        <f t="shared" si="22"/>
        <v>0</v>
      </c>
      <c r="P222" s="17">
        <f t="shared" si="23"/>
        <v>0</v>
      </c>
      <c r="Q222" s="157">
        <f t="shared" si="21"/>
        <v>0</v>
      </c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69"/>
      <c r="AL222" s="169"/>
      <c r="AM222" s="14"/>
      <c r="AO222" s="14"/>
      <c r="AP222" s="14"/>
      <c r="AQ222" s="14"/>
      <c r="AR222" s="14"/>
      <c r="AS222" s="14"/>
      <c r="AT222" s="14"/>
      <c r="AU222" s="14"/>
      <c r="AV222" s="14"/>
    </row>
    <row r="223" spans="1:48" ht="20.100000000000001" customHeight="1">
      <c r="A223" s="140">
        <v>26438</v>
      </c>
      <c r="B223" s="141" t="s">
        <v>869</v>
      </c>
      <c r="C223" s="141" t="s">
        <v>872</v>
      </c>
      <c r="D223" s="142" t="s">
        <v>119</v>
      </c>
      <c r="E223" s="142" t="s">
        <v>862</v>
      </c>
      <c r="F223" s="143">
        <v>6</v>
      </c>
      <c r="G223" s="143">
        <v>30</v>
      </c>
      <c r="H223" s="143" t="s">
        <v>132</v>
      </c>
      <c r="I223" s="144">
        <v>0.04</v>
      </c>
      <c r="J223" s="145" t="s">
        <v>790</v>
      </c>
      <c r="K223" s="141"/>
      <c r="L223" s="141" t="s">
        <v>121</v>
      </c>
      <c r="M223" s="145">
        <v>210</v>
      </c>
      <c r="N223" s="145"/>
      <c r="O223" s="17">
        <f t="shared" si="22"/>
        <v>0</v>
      </c>
      <c r="P223" s="17">
        <f t="shared" si="23"/>
        <v>0</v>
      </c>
      <c r="Q223" s="157">
        <f t="shared" si="21"/>
        <v>0</v>
      </c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67"/>
      <c r="AL223" s="167"/>
      <c r="AM223" s="14"/>
      <c r="AO223" s="14"/>
      <c r="AP223" s="14"/>
      <c r="AQ223" s="14"/>
      <c r="AR223" s="14"/>
      <c r="AS223" s="14"/>
      <c r="AT223" s="14"/>
      <c r="AU223" s="14"/>
      <c r="AV223" s="14"/>
    </row>
    <row r="224" spans="1:48" ht="20.100000000000001" customHeight="1">
      <c r="A224" s="148">
        <v>26439</v>
      </c>
      <c r="B224" s="149" t="s">
        <v>869</v>
      </c>
      <c r="C224" s="149" t="s">
        <v>873</v>
      </c>
      <c r="D224" s="150" t="s">
        <v>119</v>
      </c>
      <c r="E224" s="150" t="s">
        <v>862</v>
      </c>
      <c r="F224" s="151">
        <v>6</v>
      </c>
      <c r="G224" s="151">
        <v>30</v>
      </c>
      <c r="H224" s="151" t="s">
        <v>132</v>
      </c>
      <c r="I224" s="152">
        <v>0.04</v>
      </c>
      <c r="J224" s="149" t="s">
        <v>790</v>
      </c>
      <c r="K224" s="149"/>
      <c r="L224" s="149" t="s">
        <v>121</v>
      </c>
      <c r="M224" s="153">
        <v>211</v>
      </c>
      <c r="N224" s="153"/>
      <c r="O224" s="17">
        <f t="shared" si="22"/>
        <v>0</v>
      </c>
      <c r="P224" s="17">
        <f t="shared" si="23"/>
        <v>0</v>
      </c>
      <c r="Q224" s="157">
        <f t="shared" si="21"/>
        <v>0</v>
      </c>
      <c r="R224" s="179"/>
      <c r="S224" s="179"/>
      <c r="T224" s="179"/>
      <c r="U224" s="179"/>
      <c r="V224" s="179"/>
      <c r="W224" s="179"/>
      <c r="X224" s="179"/>
      <c r="Y224" s="179"/>
      <c r="Z224" s="179"/>
      <c r="AA224" s="179"/>
      <c r="AB224" s="179"/>
      <c r="AC224" s="179"/>
      <c r="AD224" s="179"/>
      <c r="AE224" s="179"/>
      <c r="AF224" s="179"/>
      <c r="AG224" s="179"/>
      <c r="AH224" s="179"/>
      <c r="AI224" s="179"/>
      <c r="AJ224" s="179"/>
      <c r="AK224" s="169"/>
      <c r="AL224" s="169"/>
      <c r="AM224" s="14"/>
      <c r="AO224" s="14"/>
      <c r="AP224" s="14"/>
      <c r="AQ224" s="14"/>
      <c r="AR224" s="14"/>
      <c r="AS224" s="14"/>
      <c r="AT224" s="14"/>
      <c r="AU224" s="14"/>
      <c r="AV224" s="14"/>
    </row>
    <row r="225" spans="1:48" ht="20.100000000000001" customHeight="1">
      <c r="A225" s="140">
        <v>26440</v>
      </c>
      <c r="B225" s="141" t="s">
        <v>869</v>
      </c>
      <c r="C225" s="141" t="s">
        <v>874</v>
      </c>
      <c r="D225" s="142" t="s">
        <v>119</v>
      </c>
      <c r="E225" s="142" t="s">
        <v>862</v>
      </c>
      <c r="F225" s="143">
        <v>6</v>
      </c>
      <c r="G225" s="143">
        <v>30</v>
      </c>
      <c r="H225" s="143" t="s">
        <v>132</v>
      </c>
      <c r="I225" s="144">
        <v>0.04</v>
      </c>
      <c r="J225" s="145" t="s">
        <v>790</v>
      </c>
      <c r="K225" s="141"/>
      <c r="L225" s="141" t="s">
        <v>121</v>
      </c>
      <c r="M225" s="145">
        <v>212</v>
      </c>
      <c r="N225" s="145"/>
      <c r="O225" s="17">
        <f t="shared" si="22"/>
        <v>0</v>
      </c>
      <c r="P225" s="17">
        <f t="shared" si="23"/>
        <v>0</v>
      </c>
      <c r="Q225" s="157">
        <f t="shared" si="21"/>
        <v>0</v>
      </c>
      <c r="R225" s="179"/>
      <c r="S225" s="179"/>
      <c r="T225" s="179"/>
      <c r="U225" s="179"/>
      <c r="V225" s="179"/>
      <c r="W225" s="179"/>
      <c r="X225" s="179"/>
      <c r="Y225" s="179"/>
      <c r="Z225" s="179"/>
      <c r="AA225" s="179"/>
      <c r="AB225" s="179"/>
      <c r="AC225" s="179"/>
      <c r="AD225" s="179"/>
      <c r="AE225" s="179"/>
      <c r="AF225" s="179"/>
      <c r="AG225" s="179"/>
      <c r="AH225" s="179"/>
      <c r="AI225" s="179"/>
      <c r="AJ225" s="179"/>
      <c r="AK225" s="167"/>
      <c r="AL225" s="167"/>
      <c r="AM225" s="14"/>
      <c r="AO225" s="14"/>
      <c r="AP225" s="14"/>
      <c r="AQ225" s="14"/>
      <c r="AR225" s="14"/>
      <c r="AS225" s="14"/>
      <c r="AT225" s="14"/>
      <c r="AU225" s="14"/>
      <c r="AV225" s="14"/>
    </row>
    <row r="226" spans="1:48" ht="20.100000000000001" customHeight="1">
      <c r="A226" s="148">
        <v>26441</v>
      </c>
      <c r="B226" s="149" t="s">
        <v>869</v>
      </c>
      <c r="C226" s="149" t="s">
        <v>875</v>
      </c>
      <c r="D226" s="150" t="s">
        <v>119</v>
      </c>
      <c r="E226" s="150" t="s">
        <v>862</v>
      </c>
      <c r="F226" s="151">
        <v>6</v>
      </c>
      <c r="G226" s="151">
        <v>30</v>
      </c>
      <c r="H226" s="151" t="s">
        <v>132</v>
      </c>
      <c r="I226" s="152">
        <v>0.04</v>
      </c>
      <c r="J226" s="149" t="s">
        <v>790</v>
      </c>
      <c r="K226" s="149"/>
      <c r="L226" s="149" t="s">
        <v>121</v>
      </c>
      <c r="M226" s="153">
        <v>213</v>
      </c>
      <c r="N226" s="153"/>
      <c r="O226" s="17">
        <f t="shared" si="22"/>
        <v>0</v>
      </c>
      <c r="P226" s="17">
        <f t="shared" si="23"/>
        <v>0</v>
      </c>
      <c r="Q226" s="157">
        <f t="shared" si="21"/>
        <v>0</v>
      </c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69"/>
      <c r="AL226" s="169"/>
      <c r="AM226" s="14"/>
      <c r="AO226" s="14"/>
      <c r="AP226" s="14"/>
      <c r="AQ226" s="14"/>
      <c r="AR226" s="14"/>
      <c r="AS226" s="14"/>
      <c r="AT226" s="14"/>
      <c r="AU226" s="14"/>
      <c r="AV226" s="14"/>
    </row>
    <row r="227" spans="1:48" ht="20.100000000000001" customHeight="1">
      <c r="A227" s="140">
        <v>26812</v>
      </c>
      <c r="B227" s="141" t="s">
        <v>869</v>
      </c>
      <c r="C227" s="141" t="s">
        <v>143</v>
      </c>
      <c r="D227" s="142" t="s">
        <v>119</v>
      </c>
      <c r="E227" s="142" t="s">
        <v>862</v>
      </c>
      <c r="F227" s="143">
        <v>6</v>
      </c>
      <c r="G227" s="143">
        <v>30</v>
      </c>
      <c r="H227" s="143" t="s">
        <v>132</v>
      </c>
      <c r="I227" s="144">
        <v>0.04</v>
      </c>
      <c r="J227" s="145" t="s">
        <v>790</v>
      </c>
      <c r="K227" s="141"/>
      <c r="L227" s="141" t="s">
        <v>121</v>
      </c>
      <c r="M227" s="145">
        <v>214</v>
      </c>
      <c r="N227" s="145"/>
      <c r="O227" s="17">
        <f t="shared" si="22"/>
        <v>0</v>
      </c>
      <c r="P227" s="17">
        <f t="shared" si="23"/>
        <v>0</v>
      </c>
      <c r="Q227" s="157">
        <f t="shared" si="21"/>
        <v>0</v>
      </c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67"/>
      <c r="AL227" s="167"/>
      <c r="AM227" s="14"/>
      <c r="AO227" s="14"/>
      <c r="AP227" s="14"/>
      <c r="AQ227" s="14"/>
      <c r="AR227" s="14"/>
      <c r="AS227" s="14"/>
      <c r="AT227" s="14"/>
      <c r="AU227" s="14"/>
      <c r="AV227" s="14"/>
    </row>
    <row r="228" spans="1:48" ht="20.100000000000001" customHeight="1">
      <c r="A228" s="148">
        <v>22942</v>
      </c>
      <c r="B228" s="149" t="s">
        <v>257</v>
      </c>
      <c r="C228" s="149" t="s">
        <v>258</v>
      </c>
      <c r="D228" s="150" t="s">
        <v>119</v>
      </c>
      <c r="E228" s="150" t="s">
        <v>862</v>
      </c>
      <c r="F228" s="151">
        <v>6</v>
      </c>
      <c r="G228" s="151">
        <v>30</v>
      </c>
      <c r="H228" s="151" t="s">
        <v>132</v>
      </c>
      <c r="I228" s="152">
        <v>0.04</v>
      </c>
      <c r="J228" s="149" t="s">
        <v>790</v>
      </c>
      <c r="K228" s="149"/>
      <c r="L228" s="149" t="s">
        <v>121</v>
      </c>
      <c r="M228" s="153">
        <v>215</v>
      </c>
      <c r="N228" s="153"/>
      <c r="O228" s="17">
        <f t="shared" si="20"/>
        <v>0</v>
      </c>
      <c r="P228" s="17">
        <f t="shared" ref="P228:P234" si="24">Q228/G228</f>
        <v>0</v>
      </c>
      <c r="Q228" s="157">
        <f t="shared" si="21"/>
        <v>0</v>
      </c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69"/>
      <c r="AL228" s="169"/>
      <c r="AM228" s="14"/>
      <c r="AO228" s="14"/>
      <c r="AP228" s="14"/>
      <c r="AQ228" s="14"/>
      <c r="AR228" s="14"/>
      <c r="AS228" s="14"/>
      <c r="AT228" s="14"/>
      <c r="AU228" s="14"/>
      <c r="AV228" s="14"/>
    </row>
    <row r="229" spans="1:48" ht="20.100000000000001" customHeight="1">
      <c r="A229" s="140">
        <v>24909</v>
      </c>
      <c r="B229" s="141" t="s">
        <v>259</v>
      </c>
      <c r="C229" s="141" t="s">
        <v>260</v>
      </c>
      <c r="D229" s="142" t="s">
        <v>119</v>
      </c>
      <c r="E229" s="142" t="s">
        <v>862</v>
      </c>
      <c r="F229" s="143">
        <v>6</v>
      </c>
      <c r="G229" s="143">
        <v>30</v>
      </c>
      <c r="H229" s="143" t="s">
        <v>132</v>
      </c>
      <c r="I229" s="144">
        <v>4.3999999999999997E-2</v>
      </c>
      <c r="J229" s="145" t="s">
        <v>790</v>
      </c>
      <c r="K229" s="141"/>
      <c r="L229" s="141" t="s">
        <v>121</v>
      </c>
      <c r="M229" s="145">
        <v>216</v>
      </c>
      <c r="N229" s="145"/>
      <c r="O229" s="17">
        <f t="shared" si="20"/>
        <v>0</v>
      </c>
      <c r="P229" s="17">
        <f t="shared" si="24"/>
        <v>0</v>
      </c>
      <c r="Q229" s="157">
        <f t="shared" si="21"/>
        <v>0</v>
      </c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67"/>
      <c r="AL229" s="167"/>
      <c r="AM229" s="14"/>
      <c r="AO229" s="14"/>
      <c r="AP229" s="14"/>
      <c r="AQ229" s="14"/>
      <c r="AR229" s="14"/>
      <c r="AS229" s="14"/>
      <c r="AT229" s="14"/>
      <c r="AU229" s="14"/>
      <c r="AV229" s="14"/>
    </row>
    <row r="230" spans="1:48" ht="20.100000000000001" customHeight="1">
      <c r="A230" s="148">
        <v>14607</v>
      </c>
      <c r="B230" s="149" t="s">
        <v>259</v>
      </c>
      <c r="C230" s="149" t="s">
        <v>184</v>
      </c>
      <c r="D230" s="150" t="s">
        <v>119</v>
      </c>
      <c r="E230" s="150" t="s">
        <v>862</v>
      </c>
      <c r="F230" s="151">
        <v>6</v>
      </c>
      <c r="G230" s="151">
        <v>30</v>
      </c>
      <c r="H230" s="151" t="s">
        <v>132</v>
      </c>
      <c r="I230" s="152">
        <v>4.3999999999999997E-2</v>
      </c>
      <c r="J230" s="149" t="s">
        <v>790</v>
      </c>
      <c r="K230" s="149"/>
      <c r="L230" s="149" t="s">
        <v>121</v>
      </c>
      <c r="M230" s="153">
        <v>217</v>
      </c>
      <c r="N230" s="153"/>
      <c r="O230" s="17">
        <f t="shared" si="20"/>
        <v>0</v>
      </c>
      <c r="P230" s="17">
        <f t="shared" si="24"/>
        <v>0</v>
      </c>
      <c r="Q230" s="157">
        <f t="shared" si="21"/>
        <v>0</v>
      </c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69"/>
      <c r="AL230" s="169"/>
      <c r="AM230" s="14"/>
      <c r="AO230" s="14"/>
      <c r="AP230" s="14"/>
      <c r="AQ230" s="14"/>
      <c r="AR230" s="14"/>
      <c r="AS230" s="14"/>
      <c r="AT230" s="14"/>
      <c r="AU230" s="14"/>
      <c r="AV230" s="14"/>
    </row>
    <row r="231" spans="1:48" ht="20.100000000000001" customHeight="1">
      <c r="A231" s="140">
        <v>14603</v>
      </c>
      <c r="B231" s="141" t="s">
        <v>259</v>
      </c>
      <c r="C231" s="141" t="s">
        <v>185</v>
      </c>
      <c r="D231" s="142" t="s">
        <v>119</v>
      </c>
      <c r="E231" s="142" t="s">
        <v>862</v>
      </c>
      <c r="F231" s="143">
        <v>6</v>
      </c>
      <c r="G231" s="143">
        <v>30</v>
      </c>
      <c r="H231" s="143" t="s">
        <v>132</v>
      </c>
      <c r="I231" s="144">
        <v>4.3999999999999997E-2</v>
      </c>
      <c r="J231" s="145" t="s">
        <v>790</v>
      </c>
      <c r="K231" s="141"/>
      <c r="L231" s="141" t="s">
        <v>121</v>
      </c>
      <c r="M231" s="145">
        <v>218</v>
      </c>
      <c r="N231" s="145"/>
      <c r="O231" s="17">
        <f t="shared" si="20"/>
        <v>0</v>
      </c>
      <c r="P231" s="17">
        <f t="shared" si="24"/>
        <v>0</v>
      </c>
      <c r="Q231" s="157">
        <f t="shared" si="21"/>
        <v>0</v>
      </c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67"/>
      <c r="AL231" s="167"/>
      <c r="AM231" s="14"/>
      <c r="AO231" s="14"/>
      <c r="AP231" s="14"/>
      <c r="AQ231" s="14"/>
      <c r="AR231" s="14"/>
      <c r="AS231" s="14"/>
      <c r="AT231" s="14"/>
      <c r="AU231" s="14"/>
      <c r="AV231" s="14"/>
    </row>
    <row r="232" spans="1:48" ht="20.100000000000001" customHeight="1">
      <c r="A232" s="148">
        <v>14609</v>
      </c>
      <c r="B232" s="149" t="s">
        <v>259</v>
      </c>
      <c r="C232" s="149" t="s">
        <v>150</v>
      </c>
      <c r="D232" s="150" t="s">
        <v>119</v>
      </c>
      <c r="E232" s="150" t="s">
        <v>862</v>
      </c>
      <c r="F232" s="151">
        <v>6</v>
      </c>
      <c r="G232" s="151">
        <v>30</v>
      </c>
      <c r="H232" s="151" t="s">
        <v>132</v>
      </c>
      <c r="I232" s="152">
        <v>4.3999999999999997E-2</v>
      </c>
      <c r="J232" s="149" t="s">
        <v>790</v>
      </c>
      <c r="K232" s="149"/>
      <c r="L232" s="149" t="s">
        <v>121</v>
      </c>
      <c r="M232" s="153">
        <v>219</v>
      </c>
      <c r="N232" s="153"/>
      <c r="O232" s="17">
        <f t="shared" si="20"/>
        <v>0</v>
      </c>
      <c r="P232" s="17">
        <f t="shared" si="24"/>
        <v>0</v>
      </c>
      <c r="Q232" s="157">
        <f t="shared" si="21"/>
        <v>0</v>
      </c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69"/>
      <c r="AL232" s="169"/>
      <c r="AM232" s="14"/>
      <c r="AO232" s="14"/>
      <c r="AP232" s="14"/>
      <c r="AQ232" s="14"/>
      <c r="AR232" s="14"/>
      <c r="AS232" s="14"/>
      <c r="AT232" s="14"/>
      <c r="AU232" s="14"/>
      <c r="AV232" s="14"/>
    </row>
    <row r="233" spans="1:48" ht="20.100000000000001" customHeight="1">
      <c r="A233" s="140">
        <v>26678</v>
      </c>
      <c r="B233" s="141" t="s">
        <v>713</v>
      </c>
      <c r="C233" s="141" t="s">
        <v>283</v>
      </c>
      <c r="D233" s="142" t="s">
        <v>119</v>
      </c>
      <c r="E233" s="142" t="s">
        <v>862</v>
      </c>
      <c r="F233" s="143">
        <v>7</v>
      </c>
      <c r="G233" s="143">
        <v>30</v>
      </c>
      <c r="H233" s="143" t="s">
        <v>124</v>
      </c>
      <c r="I233" s="144"/>
      <c r="J233" s="145" t="s">
        <v>795</v>
      </c>
      <c r="K233" s="141"/>
      <c r="L233" s="141" t="s">
        <v>121</v>
      </c>
      <c r="M233" s="145">
        <v>220</v>
      </c>
      <c r="N233" s="145"/>
      <c r="O233" s="17">
        <f t="shared" si="20"/>
        <v>0</v>
      </c>
      <c r="P233" s="17">
        <f t="shared" si="24"/>
        <v>0</v>
      </c>
      <c r="Q233" s="157">
        <f t="shared" si="21"/>
        <v>0</v>
      </c>
      <c r="R233" s="179"/>
      <c r="S233" s="179"/>
      <c r="T233" s="179"/>
      <c r="U233" s="179"/>
      <c r="V233" s="179"/>
      <c r="W233" s="179"/>
      <c r="X233" s="179"/>
      <c r="Y233" s="179"/>
      <c r="Z233" s="179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4"/>
      <c r="AO233" s="14"/>
      <c r="AP233" s="14"/>
      <c r="AQ233" s="14"/>
      <c r="AR233" s="14"/>
      <c r="AS233" s="14"/>
      <c r="AT233" s="14"/>
      <c r="AU233" s="14"/>
      <c r="AV233" s="14"/>
    </row>
    <row r="234" spans="1:48" ht="20.100000000000001" customHeight="1">
      <c r="A234" s="148">
        <v>25927</v>
      </c>
      <c r="B234" s="149" t="s">
        <v>713</v>
      </c>
      <c r="C234" s="149" t="s">
        <v>787</v>
      </c>
      <c r="D234" s="150" t="s">
        <v>119</v>
      </c>
      <c r="E234" s="150" t="s">
        <v>862</v>
      </c>
      <c r="F234" s="151">
        <v>7</v>
      </c>
      <c r="G234" s="151">
        <v>30</v>
      </c>
      <c r="H234" s="151" t="s">
        <v>124</v>
      </c>
      <c r="I234" s="152"/>
      <c r="J234" s="149" t="s">
        <v>795</v>
      </c>
      <c r="K234" s="149"/>
      <c r="L234" s="149" t="s">
        <v>121</v>
      </c>
      <c r="M234" s="153">
        <v>221</v>
      </c>
      <c r="N234" s="153"/>
      <c r="O234" s="17">
        <f t="shared" si="20"/>
        <v>0</v>
      </c>
      <c r="P234" s="17">
        <f t="shared" si="24"/>
        <v>0</v>
      </c>
      <c r="Q234" s="157">
        <f t="shared" si="21"/>
        <v>0</v>
      </c>
      <c r="R234" s="179"/>
      <c r="S234" s="179"/>
      <c r="T234" s="179"/>
      <c r="U234" s="179"/>
      <c r="V234" s="179"/>
      <c r="W234" s="179"/>
      <c r="X234" s="179"/>
      <c r="Y234" s="179"/>
      <c r="Z234" s="17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4"/>
      <c r="AO234" s="14"/>
      <c r="AP234" s="14"/>
      <c r="AQ234" s="14"/>
      <c r="AR234" s="14"/>
      <c r="AS234" s="14"/>
      <c r="AT234" s="14"/>
      <c r="AU234" s="14"/>
      <c r="AV234" s="14"/>
    </row>
    <row r="235" spans="1:48" ht="20.100000000000001" customHeight="1">
      <c r="A235" s="122"/>
      <c r="B235" s="128" t="s">
        <v>139</v>
      </c>
      <c r="C235" s="123"/>
      <c r="D235" s="124"/>
      <c r="E235" s="124"/>
      <c r="F235" s="124"/>
      <c r="G235" s="124"/>
      <c r="H235" s="124"/>
      <c r="I235" s="125"/>
      <c r="J235" s="123" t="s">
        <v>247</v>
      </c>
      <c r="K235" s="123"/>
      <c r="L235" s="123"/>
      <c r="M235" s="123">
        <v>222</v>
      </c>
      <c r="N235" s="123"/>
      <c r="O235" s="17"/>
      <c r="P235" s="17"/>
      <c r="Q235" s="157"/>
      <c r="R235" s="172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  <c r="AF235" s="173"/>
      <c r="AG235" s="173"/>
      <c r="AH235" s="173"/>
      <c r="AI235" s="173"/>
      <c r="AJ235" s="173"/>
      <c r="AK235" s="173"/>
      <c r="AL235" s="173"/>
      <c r="AM235" s="14"/>
      <c r="AO235" s="14"/>
      <c r="AP235" s="14"/>
      <c r="AQ235" s="14"/>
      <c r="AR235" s="14"/>
      <c r="AS235" s="14"/>
      <c r="AT235" s="14"/>
      <c r="AU235" s="14"/>
      <c r="AV235" s="14"/>
    </row>
    <row r="236" spans="1:48" ht="20.100000000000001" customHeight="1">
      <c r="A236" s="140">
        <v>25928</v>
      </c>
      <c r="B236" s="141" t="s">
        <v>714</v>
      </c>
      <c r="C236" s="141" t="s">
        <v>715</v>
      </c>
      <c r="D236" s="142" t="s">
        <v>142</v>
      </c>
      <c r="E236" s="142" t="s">
        <v>862</v>
      </c>
      <c r="F236" s="143">
        <v>10</v>
      </c>
      <c r="G236" s="143">
        <v>30</v>
      </c>
      <c r="H236" s="143" t="s">
        <v>641</v>
      </c>
      <c r="I236" s="144"/>
      <c r="J236" s="145" t="s">
        <v>795</v>
      </c>
      <c r="K236" s="141"/>
      <c r="L236" s="141" t="s">
        <v>121</v>
      </c>
      <c r="M236" s="145">
        <v>223</v>
      </c>
      <c r="N236" s="145"/>
      <c r="O236" s="17">
        <f t="shared" si="20"/>
        <v>0</v>
      </c>
      <c r="P236" s="17">
        <f t="shared" ref="P236:P246" si="25">Q236/G236</f>
        <v>0</v>
      </c>
      <c r="Q236" s="157">
        <f t="shared" si="21"/>
        <v>0</v>
      </c>
      <c r="R236" s="178"/>
      <c r="S236" s="179"/>
      <c r="T236" s="179"/>
      <c r="U236" s="179"/>
      <c r="V236" s="179"/>
      <c r="W236" s="179"/>
      <c r="X236" s="179"/>
      <c r="Y236" s="179"/>
      <c r="Z236" s="179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4"/>
      <c r="AO236" s="14"/>
      <c r="AP236" s="14"/>
      <c r="AQ236" s="14"/>
      <c r="AR236" s="14"/>
      <c r="AS236" s="14"/>
      <c r="AT236" s="14"/>
      <c r="AU236" s="14"/>
      <c r="AV236" s="14"/>
    </row>
    <row r="237" spans="1:48" ht="20.100000000000001" customHeight="1">
      <c r="A237" s="148">
        <v>25929</v>
      </c>
      <c r="B237" s="149" t="s">
        <v>716</v>
      </c>
      <c r="C237" s="149" t="s">
        <v>717</v>
      </c>
      <c r="D237" s="150" t="s">
        <v>142</v>
      </c>
      <c r="E237" s="150" t="s">
        <v>862</v>
      </c>
      <c r="F237" s="151">
        <v>8</v>
      </c>
      <c r="G237" s="151">
        <v>30</v>
      </c>
      <c r="H237" s="151" t="s">
        <v>641</v>
      </c>
      <c r="I237" s="152"/>
      <c r="J237" s="149" t="s">
        <v>795</v>
      </c>
      <c r="K237" s="149"/>
      <c r="L237" s="149" t="s">
        <v>121</v>
      </c>
      <c r="M237" s="153">
        <v>224</v>
      </c>
      <c r="N237" s="153"/>
      <c r="O237" s="17">
        <f t="shared" si="20"/>
        <v>0</v>
      </c>
      <c r="P237" s="17">
        <f t="shared" si="25"/>
        <v>0</v>
      </c>
      <c r="Q237" s="157">
        <f t="shared" si="21"/>
        <v>0</v>
      </c>
      <c r="R237" s="178"/>
      <c r="S237" s="179"/>
      <c r="T237" s="179"/>
      <c r="U237" s="179"/>
      <c r="V237" s="179"/>
      <c r="W237" s="179"/>
      <c r="X237" s="179"/>
      <c r="Y237" s="179"/>
      <c r="Z237" s="17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4"/>
      <c r="AO237" s="14"/>
      <c r="AP237" s="14"/>
      <c r="AQ237" s="14"/>
      <c r="AR237" s="14"/>
      <c r="AS237" s="14"/>
      <c r="AT237" s="14"/>
      <c r="AU237" s="14"/>
      <c r="AV237" s="14"/>
    </row>
    <row r="238" spans="1:48" ht="20.100000000000001" customHeight="1">
      <c r="A238" s="140">
        <v>209</v>
      </c>
      <c r="B238" s="141" t="s">
        <v>237</v>
      </c>
      <c r="C238" s="141" t="s">
        <v>143</v>
      </c>
      <c r="D238" s="142" t="s">
        <v>119</v>
      </c>
      <c r="E238" s="142" t="s">
        <v>862</v>
      </c>
      <c r="F238" s="143">
        <v>14</v>
      </c>
      <c r="G238" s="143">
        <v>30</v>
      </c>
      <c r="H238" s="143" t="s">
        <v>124</v>
      </c>
      <c r="I238" s="144">
        <v>0.04</v>
      </c>
      <c r="J238" s="145" t="s">
        <v>795</v>
      </c>
      <c r="K238" s="141"/>
      <c r="L238" s="141" t="s">
        <v>121</v>
      </c>
      <c r="M238" s="145">
        <v>225</v>
      </c>
      <c r="N238" s="145"/>
      <c r="O238" s="17">
        <f t="shared" si="20"/>
        <v>0</v>
      </c>
      <c r="P238" s="17">
        <f t="shared" si="25"/>
        <v>0</v>
      </c>
      <c r="Q238" s="157">
        <f t="shared" si="21"/>
        <v>0</v>
      </c>
      <c r="R238" s="178"/>
      <c r="S238" s="179"/>
      <c r="T238" s="179"/>
      <c r="U238" s="179"/>
      <c r="V238" s="179"/>
      <c r="W238" s="179"/>
      <c r="X238" s="179"/>
      <c r="Y238" s="179"/>
      <c r="Z238" s="179"/>
      <c r="AA238" s="179"/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67"/>
      <c r="AL238" s="167"/>
      <c r="AM238" s="14"/>
      <c r="AO238" s="14"/>
      <c r="AP238" s="14"/>
      <c r="AQ238" s="14"/>
      <c r="AR238" s="14"/>
      <c r="AS238" s="14"/>
      <c r="AT238" s="14"/>
      <c r="AU238" s="14"/>
      <c r="AV238" s="14"/>
    </row>
    <row r="239" spans="1:48" ht="20.100000000000001" customHeight="1">
      <c r="A239" s="148">
        <v>12132</v>
      </c>
      <c r="B239" s="149" t="s">
        <v>262</v>
      </c>
      <c r="C239" s="149" t="s">
        <v>459</v>
      </c>
      <c r="D239" s="150" t="s">
        <v>119</v>
      </c>
      <c r="E239" s="150" t="s">
        <v>862</v>
      </c>
      <c r="F239" s="151">
        <v>8</v>
      </c>
      <c r="G239" s="151">
        <v>30</v>
      </c>
      <c r="H239" s="151" t="s">
        <v>124</v>
      </c>
      <c r="I239" s="152">
        <v>0.1</v>
      </c>
      <c r="J239" s="149" t="s">
        <v>794</v>
      </c>
      <c r="K239" s="149"/>
      <c r="L239" s="149" t="s">
        <v>121</v>
      </c>
      <c r="M239" s="153">
        <v>226</v>
      </c>
      <c r="N239" s="153"/>
      <c r="O239" s="17">
        <f t="shared" si="20"/>
        <v>0</v>
      </c>
      <c r="P239" s="17">
        <f t="shared" si="25"/>
        <v>0</v>
      </c>
      <c r="Q239" s="157">
        <f t="shared" si="21"/>
        <v>0</v>
      </c>
      <c r="R239" s="178"/>
      <c r="S239" s="179"/>
      <c r="T239" s="179"/>
      <c r="U239" s="179"/>
      <c r="V239" s="179"/>
      <c r="W239" s="179"/>
      <c r="X239" s="179"/>
      <c r="Y239" s="179"/>
      <c r="Z239" s="179"/>
      <c r="AA239" s="169"/>
      <c r="AB239" s="169"/>
      <c r="AC239" s="169"/>
      <c r="AD239" s="169"/>
      <c r="AE239" s="169"/>
      <c r="AF239" s="169"/>
      <c r="AG239" s="169"/>
      <c r="AH239" s="169"/>
      <c r="AI239" s="169"/>
      <c r="AJ239" s="169"/>
      <c r="AK239" s="169"/>
      <c r="AL239" s="169"/>
      <c r="AM239" s="14"/>
      <c r="AO239" s="14"/>
      <c r="AP239" s="14"/>
      <c r="AQ239" s="14"/>
      <c r="AR239" s="14"/>
      <c r="AS239" s="14"/>
      <c r="AT239" s="14"/>
      <c r="AU239" s="14"/>
      <c r="AV239" s="14"/>
    </row>
    <row r="240" spans="1:48" ht="20.100000000000001" customHeight="1">
      <c r="A240" s="140">
        <v>25930</v>
      </c>
      <c r="B240" s="141" t="s">
        <v>718</v>
      </c>
      <c r="C240" s="141" t="s">
        <v>719</v>
      </c>
      <c r="D240" s="142" t="s">
        <v>119</v>
      </c>
      <c r="E240" s="142" t="s">
        <v>862</v>
      </c>
      <c r="F240" s="143">
        <v>10</v>
      </c>
      <c r="G240" s="143">
        <v>30</v>
      </c>
      <c r="H240" s="143" t="s">
        <v>132</v>
      </c>
      <c r="I240" s="144"/>
      <c r="J240" s="145" t="s">
        <v>795</v>
      </c>
      <c r="K240" s="141"/>
      <c r="L240" s="141" t="s">
        <v>121</v>
      </c>
      <c r="M240" s="145">
        <v>227</v>
      </c>
      <c r="N240" s="145"/>
      <c r="O240" s="17">
        <f t="shared" si="20"/>
        <v>0</v>
      </c>
      <c r="P240" s="17">
        <f t="shared" si="25"/>
        <v>0</v>
      </c>
      <c r="Q240" s="157">
        <f t="shared" si="21"/>
        <v>0</v>
      </c>
      <c r="R240" s="178"/>
      <c r="S240" s="179"/>
      <c r="T240" s="179"/>
      <c r="U240" s="179"/>
      <c r="V240" s="179"/>
      <c r="W240" s="179"/>
      <c r="X240" s="179"/>
      <c r="Y240" s="179"/>
      <c r="Z240" s="179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4"/>
      <c r="AO240" s="14"/>
      <c r="AP240" s="14"/>
      <c r="AQ240" s="14"/>
      <c r="AR240" s="14"/>
      <c r="AS240" s="14"/>
      <c r="AT240" s="14"/>
      <c r="AU240" s="14"/>
      <c r="AV240" s="14"/>
    </row>
    <row r="241" spans="1:48" ht="20.100000000000001" customHeight="1">
      <c r="A241" s="148">
        <v>25931</v>
      </c>
      <c r="B241" s="149" t="s">
        <v>718</v>
      </c>
      <c r="C241" s="149" t="s">
        <v>720</v>
      </c>
      <c r="D241" s="150" t="s">
        <v>119</v>
      </c>
      <c r="E241" s="150" t="s">
        <v>862</v>
      </c>
      <c r="F241" s="151">
        <v>10</v>
      </c>
      <c r="G241" s="151">
        <v>30</v>
      </c>
      <c r="H241" s="151" t="s">
        <v>132</v>
      </c>
      <c r="I241" s="152"/>
      <c r="J241" s="149" t="s">
        <v>795</v>
      </c>
      <c r="K241" s="149"/>
      <c r="L241" s="149" t="s">
        <v>121</v>
      </c>
      <c r="M241" s="153">
        <v>228</v>
      </c>
      <c r="N241" s="153"/>
      <c r="O241" s="17">
        <f t="shared" si="20"/>
        <v>0</v>
      </c>
      <c r="P241" s="17">
        <f t="shared" si="25"/>
        <v>0</v>
      </c>
      <c r="Q241" s="157">
        <f t="shared" si="21"/>
        <v>0</v>
      </c>
      <c r="R241" s="178"/>
      <c r="S241" s="179"/>
      <c r="T241" s="179"/>
      <c r="U241" s="179"/>
      <c r="V241" s="179"/>
      <c r="W241" s="179"/>
      <c r="X241" s="179"/>
      <c r="Y241" s="179"/>
      <c r="Z241" s="179"/>
      <c r="AA241" s="169"/>
      <c r="AB241" s="169"/>
      <c r="AC241" s="169"/>
      <c r="AD241" s="169"/>
      <c r="AE241" s="169"/>
      <c r="AF241" s="169"/>
      <c r="AG241" s="169"/>
      <c r="AH241" s="169"/>
      <c r="AI241" s="169"/>
      <c r="AJ241" s="169"/>
      <c r="AK241" s="169"/>
      <c r="AL241" s="169"/>
      <c r="AM241" s="14"/>
      <c r="AO241" s="14"/>
      <c r="AP241" s="14"/>
      <c r="AQ241" s="14"/>
      <c r="AR241" s="14"/>
      <c r="AS241" s="14"/>
      <c r="AT241" s="14"/>
      <c r="AU241" s="14"/>
      <c r="AV241" s="14"/>
    </row>
    <row r="242" spans="1:48" ht="20.100000000000001" customHeight="1">
      <c r="A242" s="140">
        <v>27506</v>
      </c>
      <c r="B242" s="141" t="s">
        <v>718</v>
      </c>
      <c r="C242" s="141" t="s">
        <v>877</v>
      </c>
      <c r="D242" s="142" t="s">
        <v>119</v>
      </c>
      <c r="E242" s="142" t="s">
        <v>862</v>
      </c>
      <c r="F242" s="143">
        <v>10</v>
      </c>
      <c r="G242" s="143">
        <v>30</v>
      </c>
      <c r="H242" s="143" t="s">
        <v>132</v>
      </c>
      <c r="I242" s="144"/>
      <c r="J242" s="145" t="s">
        <v>795</v>
      </c>
      <c r="K242" s="141" t="s">
        <v>125</v>
      </c>
      <c r="L242" s="141" t="s">
        <v>121</v>
      </c>
      <c r="M242" s="145">
        <v>229</v>
      </c>
      <c r="N242" s="145"/>
      <c r="O242" s="17">
        <f t="shared" si="20"/>
        <v>0</v>
      </c>
      <c r="P242" s="17">
        <f t="shared" si="25"/>
        <v>0</v>
      </c>
      <c r="Q242" s="157">
        <f t="shared" si="21"/>
        <v>0</v>
      </c>
      <c r="R242" s="178"/>
      <c r="S242" s="179"/>
      <c r="T242" s="179"/>
      <c r="U242" s="179"/>
      <c r="V242" s="179"/>
      <c r="W242" s="179"/>
      <c r="X242" s="179"/>
      <c r="Y242" s="179"/>
      <c r="Z242" s="179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4"/>
      <c r="AO242" s="14"/>
      <c r="AP242" s="14"/>
      <c r="AQ242" s="14"/>
      <c r="AR242" s="14"/>
      <c r="AS242" s="14"/>
      <c r="AT242" s="14"/>
      <c r="AU242" s="14"/>
      <c r="AV242" s="14"/>
    </row>
    <row r="243" spans="1:48" ht="20.100000000000001" customHeight="1">
      <c r="A243" s="148">
        <v>345</v>
      </c>
      <c r="B243" s="149" t="s">
        <v>263</v>
      </c>
      <c r="C243" s="149" t="s">
        <v>204</v>
      </c>
      <c r="D243" s="150" t="s">
        <v>119</v>
      </c>
      <c r="E243" s="150" t="s">
        <v>862</v>
      </c>
      <c r="F243" s="151">
        <v>6</v>
      </c>
      <c r="G243" s="151">
        <v>30</v>
      </c>
      <c r="H243" s="151" t="s">
        <v>132</v>
      </c>
      <c r="I243" s="152">
        <v>0.14000000000000001</v>
      </c>
      <c r="J243" s="149" t="s">
        <v>792</v>
      </c>
      <c r="K243" s="149"/>
      <c r="L243" s="149" t="s">
        <v>121</v>
      </c>
      <c r="M243" s="153">
        <v>230</v>
      </c>
      <c r="N243" s="153"/>
      <c r="O243" s="17">
        <f t="shared" si="20"/>
        <v>0</v>
      </c>
      <c r="P243" s="17">
        <f t="shared" si="25"/>
        <v>0</v>
      </c>
      <c r="Q243" s="157">
        <f t="shared" si="21"/>
        <v>0</v>
      </c>
      <c r="R243" s="178"/>
      <c r="S243" s="179"/>
      <c r="T243" s="179"/>
      <c r="U243" s="179"/>
      <c r="V243" s="179"/>
      <c r="W243" s="179"/>
      <c r="X243" s="179"/>
      <c r="Y243" s="179"/>
      <c r="Z243" s="179"/>
      <c r="AA243" s="169"/>
      <c r="AB243" s="169"/>
      <c r="AC243" s="169"/>
      <c r="AD243" s="169"/>
      <c r="AE243" s="169"/>
      <c r="AF243" s="169"/>
      <c r="AG243" s="169"/>
      <c r="AH243" s="169"/>
      <c r="AI243" s="169"/>
      <c r="AJ243" s="169"/>
      <c r="AK243" s="169"/>
      <c r="AL243" s="169"/>
      <c r="AM243" s="14"/>
      <c r="AO243" s="14"/>
      <c r="AP243" s="14"/>
      <c r="AQ243" s="14"/>
      <c r="AR243" s="14"/>
      <c r="AS243" s="14"/>
      <c r="AT243" s="14"/>
      <c r="AU243" s="14"/>
      <c r="AV243" s="14"/>
    </row>
    <row r="244" spans="1:48" ht="20.100000000000001" customHeight="1">
      <c r="A244" s="140">
        <v>2951</v>
      </c>
      <c r="B244" s="141" t="s">
        <v>263</v>
      </c>
      <c r="C244" s="141" t="s">
        <v>177</v>
      </c>
      <c r="D244" s="142" t="s">
        <v>119</v>
      </c>
      <c r="E244" s="142" t="s">
        <v>862</v>
      </c>
      <c r="F244" s="143">
        <v>6</v>
      </c>
      <c r="G244" s="143">
        <v>30</v>
      </c>
      <c r="H244" s="143" t="s">
        <v>132</v>
      </c>
      <c r="I244" s="144">
        <v>0.14000000000000001</v>
      </c>
      <c r="J244" s="145" t="s">
        <v>792</v>
      </c>
      <c r="K244" s="141"/>
      <c r="L244" s="141" t="s">
        <v>121</v>
      </c>
      <c r="M244" s="145">
        <v>231</v>
      </c>
      <c r="N244" s="145"/>
      <c r="O244" s="17">
        <f t="shared" si="20"/>
        <v>0</v>
      </c>
      <c r="P244" s="17">
        <f t="shared" si="25"/>
        <v>0</v>
      </c>
      <c r="Q244" s="157">
        <f t="shared" si="21"/>
        <v>0</v>
      </c>
      <c r="R244" s="178"/>
      <c r="S244" s="179"/>
      <c r="T244" s="179"/>
      <c r="U244" s="179"/>
      <c r="V244" s="179"/>
      <c r="W244" s="179"/>
      <c r="X244" s="179"/>
      <c r="Y244" s="179"/>
      <c r="Z244" s="179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4"/>
      <c r="AO244" s="14"/>
      <c r="AP244" s="14"/>
      <c r="AQ244" s="14"/>
      <c r="AR244" s="14"/>
      <c r="AS244" s="14"/>
      <c r="AT244" s="14"/>
      <c r="AU244" s="14"/>
      <c r="AV244" s="14"/>
    </row>
    <row r="245" spans="1:48" ht="20.100000000000001" customHeight="1">
      <c r="A245" s="148">
        <v>10132</v>
      </c>
      <c r="B245" s="149" t="s">
        <v>265</v>
      </c>
      <c r="C245" s="149" t="s">
        <v>175</v>
      </c>
      <c r="D245" s="150" t="s">
        <v>119</v>
      </c>
      <c r="E245" s="150" t="s">
        <v>862</v>
      </c>
      <c r="F245" s="151">
        <v>10</v>
      </c>
      <c r="G245" s="151">
        <v>30</v>
      </c>
      <c r="H245" s="151" t="s">
        <v>124</v>
      </c>
      <c r="I245" s="152"/>
      <c r="J245" s="149" t="s">
        <v>794</v>
      </c>
      <c r="K245" s="149"/>
      <c r="L245" s="149" t="s">
        <v>121</v>
      </c>
      <c r="M245" s="153">
        <v>232</v>
      </c>
      <c r="N245" s="153"/>
      <c r="O245" s="17">
        <f t="shared" si="20"/>
        <v>0</v>
      </c>
      <c r="P245" s="17">
        <f t="shared" si="25"/>
        <v>0</v>
      </c>
      <c r="Q245" s="157">
        <f t="shared" si="21"/>
        <v>0</v>
      </c>
      <c r="R245" s="178"/>
      <c r="S245" s="179"/>
      <c r="T245" s="179"/>
      <c r="U245" s="179"/>
      <c r="V245" s="179"/>
      <c r="W245" s="179"/>
      <c r="X245" s="179"/>
      <c r="Y245" s="179"/>
      <c r="Z245" s="179"/>
      <c r="AA245" s="169"/>
      <c r="AB245" s="169"/>
      <c r="AC245" s="169"/>
      <c r="AD245" s="169"/>
      <c r="AE245" s="169"/>
      <c r="AF245" s="169"/>
      <c r="AG245" s="169"/>
      <c r="AH245" s="169"/>
      <c r="AI245" s="169"/>
      <c r="AJ245" s="169"/>
      <c r="AK245" s="169"/>
      <c r="AL245" s="169"/>
      <c r="AM245" s="14"/>
      <c r="AO245" s="14"/>
      <c r="AP245" s="14"/>
      <c r="AQ245" s="14"/>
      <c r="AR245" s="14"/>
      <c r="AS245" s="14"/>
      <c r="AT245" s="14"/>
      <c r="AU245" s="14"/>
      <c r="AV245" s="14"/>
    </row>
    <row r="246" spans="1:48" ht="20.100000000000001" customHeight="1">
      <c r="A246" s="140">
        <v>2788</v>
      </c>
      <c r="B246" s="141" t="s">
        <v>265</v>
      </c>
      <c r="C246" s="141" t="s">
        <v>266</v>
      </c>
      <c r="D246" s="142" t="s">
        <v>119</v>
      </c>
      <c r="E246" s="142" t="s">
        <v>862</v>
      </c>
      <c r="F246" s="143">
        <v>10</v>
      </c>
      <c r="G246" s="143">
        <v>30</v>
      </c>
      <c r="H246" s="143" t="s">
        <v>124</v>
      </c>
      <c r="I246" s="144"/>
      <c r="J246" s="145" t="s">
        <v>794</v>
      </c>
      <c r="K246" s="141"/>
      <c r="L246" s="141" t="s">
        <v>121</v>
      </c>
      <c r="M246" s="145">
        <v>233</v>
      </c>
      <c r="N246" s="145"/>
      <c r="O246" s="17">
        <f t="shared" si="20"/>
        <v>0</v>
      </c>
      <c r="P246" s="17">
        <f t="shared" si="25"/>
        <v>0</v>
      </c>
      <c r="Q246" s="157">
        <f t="shared" si="21"/>
        <v>0</v>
      </c>
      <c r="R246" s="178"/>
      <c r="S246" s="179"/>
      <c r="T246" s="179"/>
      <c r="U246" s="179"/>
      <c r="V246" s="179"/>
      <c r="W246" s="179"/>
      <c r="X246" s="179"/>
      <c r="Y246" s="179"/>
      <c r="Z246" s="179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4"/>
      <c r="AO246" s="14"/>
      <c r="AP246" s="14"/>
      <c r="AQ246" s="14"/>
      <c r="AR246" s="14"/>
      <c r="AS246" s="14"/>
      <c r="AT246" s="14"/>
      <c r="AU246" s="14"/>
      <c r="AV246" s="14"/>
    </row>
    <row r="247" spans="1:48" ht="20.100000000000001" customHeight="1">
      <c r="A247" s="122"/>
      <c r="B247" s="128" t="s">
        <v>144</v>
      </c>
      <c r="C247" s="123"/>
      <c r="D247" s="124"/>
      <c r="E247" s="124"/>
      <c r="F247" s="124"/>
      <c r="G247" s="124"/>
      <c r="H247" s="124"/>
      <c r="I247" s="125"/>
      <c r="J247" s="123" t="s">
        <v>247</v>
      </c>
      <c r="K247" s="123"/>
      <c r="L247" s="123"/>
      <c r="M247" s="123">
        <v>234</v>
      </c>
      <c r="N247" s="123"/>
      <c r="O247" s="17"/>
      <c r="P247" s="17"/>
      <c r="Q247" s="157"/>
      <c r="R247" s="172"/>
      <c r="S247" s="173"/>
      <c r="T247" s="173"/>
      <c r="U247" s="173"/>
      <c r="V247" s="173"/>
      <c r="W247" s="173"/>
      <c r="X247" s="173"/>
      <c r="Y247" s="173"/>
      <c r="Z247" s="173"/>
      <c r="AA247" s="173"/>
      <c r="AB247" s="173"/>
      <c r="AC247" s="173"/>
      <c r="AD247" s="173"/>
      <c r="AE247" s="173"/>
      <c r="AF247" s="173"/>
      <c r="AG247" s="173"/>
      <c r="AH247" s="173"/>
      <c r="AI247" s="173"/>
      <c r="AJ247" s="173"/>
      <c r="AK247" s="173"/>
      <c r="AL247" s="173"/>
      <c r="AM247" s="14"/>
      <c r="AO247" s="14"/>
      <c r="AP247" s="14"/>
      <c r="AQ247" s="14"/>
      <c r="AR247" s="14"/>
      <c r="AS247" s="14"/>
      <c r="AT247" s="14"/>
      <c r="AU247" s="14"/>
      <c r="AV247" s="14"/>
    </row>
    <row r="248" spans="1:48" ht="20.100000000000001" customHeight="1">
      <c r="A248" s="140">
        <v>27527</v>
      </c>
      <c r="B248" s="141" t="s">
        <v>721</v>
      </c>
      <c r="C248" s="141" t="s">
        <v>868</v>
      </c>
      <c r="D248" s="142" t="s">
        <v>142</v>
      </c>
      <c r="E248" s="142" t="s">
        <v>862</v>
      </c>
      <c r="F248" s="143">
        <v>8</v>
      </c>
      <c r="G248" s="143">
        <v>30</v>
      </c>
      <c r="H248" s="143" t="s">
        <v>119</v>
      </c>
      <c r="I248" s="144"/>
      <c r="J248" s="145" t="s">
        <v>794</v>
      </c>
      <c r="K248" s="141"/>
      <c r="L248" s="141" t="s">
        <v>121</v>
      </c>
      <c r="M248" s="145">
        <v>235</v>
      </c>
      <c r="N248" s="145"/>
      <c r="O248" s="17">
        <f t="shared" si="20"/>
        <v>0</v>
      </c>
      <c r="P248" s="17">
        <f>Q248/G248</f>
        <v>0</v>
      </c>
      <c r="Q248" s="157">
        <f t="shared" si="21"/>
        <v>0</v>
      </c>
      <c r="R248" s="178"/>
      <c r="S248" s="179"/>
      <c r="T248" s="179"/>
      <c r="U248" s="179"/>
      <c r="V248" s="179"/>
      <c r="W248" s="179"/>
      <c r="X248" s="179"/>
      <c r="Y248" s="179"/>
      <c r="Z248" s="179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4"/>
      <c r="AO248" s="14"/>
      <c r="AP248" s="14"/>
      <c r="AQ248" s="14"/>
      <c r="AR248" s="14"/>
      <c r="AS248" s="14"/>
      <c r="AT248" s="14"/>
      <c r="AU248" s="14"/>
      <c r="AV248" s="14"/>
    </row>
    <row r="249" spans="1:48" ht="20.100000000000001" customHeight="1">
      <c r="A249" s="122"/>
      <c r="B249" s="128" t="s">
        <v>142</v>
      </c>
      <c r="C249" s="123"/>
      <c r="D249" s="124"/>
      <c r="E249" s="124"/>
      <c r="F249" s="124"/>
      <c r="G249" s="124"/>
      <c r="H249" s="124"/>
      <c r="I249" s="125"/>
      <c r="J249" s="123" t="s">
        <v>247</v>
      </c>
      <c r="K249" s="123"/>
      <c r="L249" s="123"/>
      <c r="M249" s="123">
        <v>236</v>
      </c>
      <c r="N249" s="123"/>
      <c r="O249" s="17"/>
      <c r="P249" s="17"/>
      <c r="Q249" s="157"/>
      <c r="R249" s="172"/>
      <c r="S249" s="173"/>
      <c r="T249" s="173"/>
      <c r="U249" s="173"/>
      <c r="V249" s="173"/>
      <c r="W249" s="173"/>
      <c r="X249" s="173"/>
      <c r="Y249" s="173"/>
      <c r="Z249" s="173"/>
      <c r="AA249" s="173"/>
      <c r="AB249" s="173"/>
      <c r="AC249" s="173"/>
      <c r="AD249" s="173"/>
      <c r="AE249" s="173"/>
      <c r="AF249" s="173"/>
      <c r="AG249" s="173"/>
      <c r="AH249" s="173"/>
      <c r="AI249" s="173"/>
      <c r="AJ249" s="173"/>
      <c r="AK249" s="173"/>
      <c r="AL249" s="173"/>
      <c r="AM249" s="14"/>
      <c r="AO249" s="14"/>
      <c r="AP249" s="14"/>
      <c r="AQ249" s="14"/>
      <c r="AR249" s="14"/>
      <c r="AS249" s="14"/>
      <c r="AT249" s="14"/>
      <c r="AU249" s="14"/>
      <c r="AV249" s="14"/>
    </row>
    <row r="250" spans="1:48" ht="20.100000000000001" customHeight="1">
      <c r="A250" s="140">
        <v>25211</v>
      </c>
      <c r="B250" s="141" t="s">
        <v>282</v>
      </c>
      <c r="C250" s="141" t="s">
        <v>283</v>
      </c>
      <c r="D250" s="142" t="s">
        <v>119</v>
      </c>
      <c r="E250" s="142" t="s">
        <v>862</v>
      </c>
      <c r="F250" s="143">
        <v>6</v>
      </c>
      <c r="G250" s="143">
        <v>30</v>
      </c>
      <c r="H250" s="143" t="s">
        <v>132</v>
      </c>
      <c r="I250" s="144"/>
      <c r="J250" s="145" t="s">
        <v>790</v>
      </c>
      <c r="K250" s="141"/>
      <c r="L250" s="141" t="s">
        <v>121</v>
      </c>
      <c r="M250" s="145">
        <v>237</v>
      </c>
      <c r="N250" s="145"/>
      <c r="O250" s="17">
        <f t="shared" si="20"/>
        <v>0</v>
      </c>
      <c r="P250" s="17">
        <f t="shared" ref="P250:P295" si="26">Q250/G250</f>
        <v>0</v>
      </c>
      <c r="Q250" s="157">
        <f t="shared" si="21"/>
        <v>0</v>
      </c>
      <c r="R250" s="178"/>
      <c r="S250" s="179"/>
      <c r="T250" s="179"/>
      <c r="U250" s="179"/>
      <c r="V250" s="179"/>
      <c r="W250" s="179"/>
      <c r="X250" s="179"/>
      <c r="Y250" s="179"/>
      <c r="Z250" s="179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4"/>
      <c r="AO250" s="14"/>
      <c r="AP250" s="14"/>
      <c r="AQ250" s="14"/>
      <c r="AR250" s="14"/>
      <c r="AS250" s="14"/>
      <c r="AT250" s="14"/>
      <c r="AU250" s="14"/>
      <c r="AV250" s="14"/>
    </row>
    <row r="251" spans="1:48" ht="20.100000000000001" customHeight="1">
      <c r="A251" s="148">
        <v>26020</v>
      </c>
      <c r="B251" s="149" t="s">
        <v>267</v>
      </c>
      <c r="C251" s="149" t="s">
        <v>268</v>
      </c>
      <c r="D251" s="150" t="s">
        <v>119</v>
      </c>
      <c r="E251" s="150" t="s">
        <v>862</v>
      </c>
      <c r="F251" s="151">
        <v>6</v>
      </c>
      <c r="G251" s="151">
        <v>30</v>
      </c>
      <c r="H251" s="151" t="s">
        <v>119</v>
      </c>
      <c r="I251" s="152"/>
      <c r="J251" s="149" t="s">
        <v>792</v>
      </c>
      <c r="K251" s="149"/>
      <c r="L251" s="149" t="s">
        <v>121</v>
      </c>
      <c r="M251" s="153">
        <v>238</v>
      </c>
      <c r="N251" s="153"/>
      <c r="O251" s="17">
        <f t="shared" si="20"/>
        <v>0</v>
      </c>
      <c r="P251" s="17">
        <f t="shared" si="26"/>
        <v>0</v>
      </c>
      <c r="Q251" s="157">
        <f t="shared" si="21"/>
        <v>0</v>
      </c>
      <c r="R251" s="178"/>
      <c r="S251" s="179"/>
      <c r="T251" s="179"/>
      <c r="U251" s="179"/>
      <c r="V251" s="179"/>
      <c r="W251" s="179"/>
      <c r="X251" s="179"/>
      <c r="Y251" s="179"/>
      <c r="Z251" s="179"/>
      <c r="AA251" s="169"/>
      <c r="AB251" s="169"/>
      <c r="AC251" s="169"/>
      <c r="AD251" s="169"/>
      <c r="AE251" s="169"/>
      <c r="AF251" s="169"/>
      <c r="AG251" s="169"/>
      <c r="AH251" s="169"/>
      <c r="AI251" s="169"/>
      <c r="AJ251" s="169"/>
      <c r="AK251" s="169"/>
      <c r="AL251" s="169"/>
      <c r="AM251" s="14"/>
      <c r="AO251" s="14"/>
      <c r="AP251" s="14"/>
      <c r="AQ251" s="14"/>
      <c r="AR251" s="14"/>
      <c r="AS251" s="14"/>
      <c r="AT251" s="14"/>
      <c r="AU251" s="14"/>
      <c r="AV251" s="14"/>
    </row>
    <row r="252" spans="1:48" ht="20.100000000000001" customHeight="1">
      <c r="A252" s="140">
        <v>13418</v>
      </c>
      <c r="B252" s="141" t="s">
        <v>267</v>
      </c>
      <c r="C252" s="141" t="s">
        <v>464</v>
      </c>
      <c r="D252" s="142" t="s">
        <v>119</v>
      </c>
      <c r="E252" s="142" t="s">
        <v>862</v>
      </c>
      <c r="F252" s="143">
        <v>6</v>
      </c>
      <c r="G252" s="143">
        <v>30</v>
      </c>
      <c r="H252" s="143" t="s">
        <v>119</v>
      </c>
      <c r="I252" s="144"/>
      <c r="J252" s="145" t="s">
        <v>792</v>
      </c>
      <c r="K252" s="141"/>
      <c r="L252" s="141" t="s">
        <v>121</v>
      </c>
      <c r="M252" s="145">
        <v>239</v>
      </c>
      <c r="N252" s="145"/>
      <c r="O252" s="17">
        <f t="shared" si="20"/>
        <v>0</v>
      </c>
      <c r="P252" s="17">
        <f t="shared" si="26"/>
        <v>0</v>
      </c>
      <c r="Q252" s="157">
        <f t="shared" si="21"/>
        <v>0</v>
      </c>
      <c r="R252" s="178"/>
      <c r="S252" s="179"/>
      <c r="T252" s="179"/>
      <c r="U252" s="179"/>
      <c r="V252" s="179"/>
      <c r="W252" s="179"/>
      <c r="X252" s="179"/>
      <c r="Y252" s="179"/>
      <c r="Z252" s="179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4"/>
      <c r="AO252" s="14"/>
      <c r="AP252" s="14"/>
      <c r="AQ252" s="14"/>
      <c r="AR252" s="14"/>
      <c r="AS252" s="14"/>
      <c r="AT252" s="14"/>
      <c r="AU252" s="14"/>
      <c r="AV252" s="14"/>
    </row>
    <row r="253" spans="1:48" ht="20.100000000000001" customHeight="1">
      <c r="A253" s="148">
        <v>10711</v>
      </c>
      <c r="B253" s="149" t="s">
        <v>267</v>
      </c>
      <c r="C253" s="149" t="s">
        <v>465</v>
      </c>
      <c r="D253" s="150" t="s">
        <v>119</v>
      </c>
      <c r="E253" s="150" t="s">
        <v>862</v>
      </c>
      <c r="F253" s="151">
        <v>6</v>
      </c>
      <c r="G253" s="151">
        <v>30</v>
      </c>
      <c r="H253" s="151" t="s">
        <v>119</v>
      </c>
      <c r="I253" s="152"/>
      <c r="J253" s="149" t="s">
        <v>792</v>
      </c>
      <c r="K253" s="149"/>
      <c r="L253" s="149" t="s">
        <v>121</v>
      </c>
      <c r="M253" s="153">
        <v>240</v>
      </c>
      <c r="N253" s="153"/>
      <c r="O253" s="17">
        <f t="shared" si="20"/>
        <v>0</v>
      </c>
      <c r="P253" s="17">
        <f t="shared" si="26"/>
        <v>0</v>
      </c>
      <c r="Q253" s="157">
        <f t="shared" si="21"/>
        <v>0</v>
      </c>
      <c r="R253" s="178"/>
      <c r="S253" s="179"/>
      <c r="T253" s="179"/>
      <c r="U253" s="179"/>
      <c r="V253" s="179"/>
      <c r="W253" s="179"/>
      <c r="X253" s="179"/>
      <c r="Y253" s="179"/>
      <c r="Z253" s="179"/>
      <c r="AA253" s="169"/>
      <c r="AB253" s="169"/>
      <c r="AC253" s="169"/>
      <c r="AD253" s="169"/>
      <c r="AE253" s="169"/>
      <c r="AF253" s="169"/>
      <c r="AG253" s="169"/>
      <c r="AH253" s="169"/>
      <c r="AI253" s="169"/>
      <c r="AJ253" s="169"/>
      <c r="AK253" s="169"/>
      <c r="AL253" s="169"/>
      <c r="AM253" s="14"/>
      <c r="AO253" s="14"/>
      <c r="AP253" s="14"/>
      <c r="AQ253" s="14"/>
      <c r="AR253" s="14"/>
      <c r="AS253" s="14"/>
      <c r="AT253" s="14"/>
      <c r="AU253" s="14"/>
      <c r="AV253" s="14"/>
    </row>
    <row r="254" spans="1:48" ht="20.100000000000001" customHeight="1">
      <c r="A254" s="140">
        <v>22930</v>
      </c>
      <c r="B254" s="141" t="s">
        <v>267</v>
      </c>
      <c r="C254" s="141" t="s">
        <v>466</v>
      </c>
      <c r="D254" s="142" t="s">
        <v>119</v>
      </c>
      <c r="E254" s="142" t="s">
        <v>862</v>
      </c>
      <c r="F254" s="143">
        <v>6</v>
      </c>
      <c r="G254" s="143">
        <v>30</v>
      </c>
      <c r="H254" s="143" t="s">
        <v>119</v>
      </c>
      <c r="I254" s="144"/>
      <c r="J254" s="145" t="s">
        <v>790</v>
      </c>
      <c r="K254" s="141"/>
      <c r="L254" s="141" t="s">
        <v>121</v>
      </c>
      <c r="M254" s="145">
        <v>241</v>
      </c>
      <c r="N254" s="145"/>
      <c r="O254" s="17">
        <f t="shared" si="20"/>
        <v>0</v>
      </c>
      <c r="P254" s="17">
        <f t="shared" si="26"/>
        <v>0</v>
      </c>
      <c r="Q254" s="157">
        <f t="shared" si="21"/>
        <v>0</v>
      </c>
      <c r="R254" s="178"/>
      <c r="S254" s="179"/>
      <c r="T254" s="179"/>
      <c r="U254" s="179"/>
      <c r="V254" s="179"/>
      <c r="W254" s="179"/>
      <c r="X254" s="179"/>
      <c r="Y254" s="179"/>
      <c r="Z254" s="179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4"/>
      <c r="AO254" s="14"/>
      <c r="AP254" s="14"/>
      <c r="AQ254" s="14"/>
      <c r="AR254" s="14"/>
      <c r="AS254" s="14"/>
      <c r="AT254" s="14"/>
      <c r="AU254" s="14"/>
      <c r="AV254" s="14"/>
    </row>
    <row r="255" spans="1:48" ht="20.100000000000001" customHeight="1">
      <c r="A255" s="148">
        <v>3769</v>
      </c>
      <c r="B255" s="149" t="s">
        <v>267</v>
      </c>
      <c r="C255" s="149" t="s">
        <v>177</v>
      </c>
      <c r="D255" s="150" t="s">
        <v>119</v>
      </c>
      <c r="E255" s="150" t="s">
        <v>862</v>
      </c>
      <c r="F255" s="151">
        <v>6</v>
      </c>
      <c r="G255" s="151">
        <v>30</v>
      </c>
      <c r="H255" s="151" t="s">
        <v>119</v>
      </c>
      <c r="I255" s="152"/>
      <c r="J255" s="149" t="s">
        <v>792</v>
      </c>
      <c r="K255" s="149"/>
      <c r="L255" s="149" t="s">
        <v>121</v>
      </c>
      <c r="M255" s="153">
        <v>242</v>
      </c>
      <c r="N255" s="153"/>
      <c r="O255" s="17">
        <f t="shared" si="20"/>
        <v>0</v>
      </c>
      <c r="P255" s="17">
        <f t="shared" si="26"/>
        <v>0</v>
      </c>
      <c r="Q255" s="157">
        <f t="shared" si="21"/>
        <v>0</v>
      </c>
      <c r="R255" s="178"/>
      <c r="S255" s="179"/>
      <c r="T255" s="179"/>
      <c r="U255" s="179"/>
      <c r="V255" s="179"/>
      <c r="W255" s="179"/>
      <c r="X255" s="179"/>
      <c r="Y255" s="179"/>
      <c r="Z255" s="179"/>
      <c r="AA255" s="169"/>
      <c r="AB255" s="169"/>
      <c r="AC255" s="169"/>
      <c r="AD255" s="169"/>
      <c r="AE255" s="169"/>
      <c r="AF255" s="169"/>
      <c r="AG255" s="169"/>
      <c r="AH255" s="169"/>
      <c r="AI255" s="169"/>
      <c r="AJ255" s="169"/>
      <c r="AK255" s="169"/>
      <c r="AL255" s="169"/>
      <c r="AM255" s="14"/>
      <c r="AO255" s="14"/>
      <c r="AP255" s="14"/>
      <c r="AQ255" s="14"/>
      <c r="AR255" s="14"/>
      <c r="AS255" s="14"/>
      <c r="AT255" s="14"/>
      <c r="AU255" s="14"/>
      <c r="AV255" s="14"/>
    </row>
    <row r="256" spans="1:48" ht="20.100000000000001" customHeight="1">
      <c r="A256" s="140">
        <v>11032</v>
      </c>
      <c r="B256" s="141" t="s">
        <v>267</v>
      </c>
      <c r="C256" s="141" t="s">
        <v>467</v>
      </c>
      <c r="D256" s="142" t="s">
        <v>119</v>
      </c>
      <c r="E256" s="142" t="s">
        <v>862</v>
      </c>
      <c r="F256" s="143">
        <v>6</v>
      </c>
      <c r="G256" s="143">
        <v>30</v>
      </c>
      <c r="H256" s="143" t="s">
        <v>119</v>
      </c>
      <c r="I256" s="144"/>
      <c r="J256" s="145" t="s">
        <v>792</v>
      </c>
      <c r="K256" s="141"/>
      <c r="L256" s="141" t="s">
        <v>121</v>
      </c>
      <c r="M256" s="145">
        <v>243</v>
      </c>
      <c r="N256" s="145"/>
      <c r="O256" s="17">
        <f t="shared" si="20"/>
        <v>0</v>
      </c>
      <c r="P256" s="17">
        <f t="shared" si="26"/>
        <v>0</v>
      </c>
      <c r="Q256" s="157">
        <f t="shared" si="21"/>
        <v>0</v>
      </c>
      <c r="R256" s="178"/>
      <c r="S256" s="179"/>
      <c r="T256" s="179"/>
      <c r="U256" s="179"/>
      <c r="V256" s="179"/>
      <c r="W256" s="179"/>
      <c r="X256" s="179"/>
      <c r="Y256" s="179"/>
      <c r="Z256" s="179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4"/>
      <c r="AO256" s="14"/>
      <c r="AP256" s="14"/>
      <c r="AQ256" s="14"/>
      <c r="AR256" s="14"/>
      <c r="AS256" s="14"/>
      <c r="AT256" s="14"/>
      <c r="AU256" s="14"/>
      <c r="AV256" s="14"/>
    </row>
    <row r="257" spans="1:48" ht="20.100000000000001" customHeight="1">
      <c r="A257" s="148">
        <v>15002</v>
      </c>
      <c r="B257" s="149" t="s">
        <v>267</v>
      </c>
      <c r="C257" s="149" t="s">
        <v>269</v>
      </c>
      <c r="D257" s="150" t="s">
        <v>119</v>
      </c>
      <c r="E257" s="150" t="s">
        <v>862</v>
      </c>
      <c r="F257" s="151">
        <v>6</v>
      </c>
      <c r="G257" s="151">
        <v>30</v>
      </c>
      <c r="H257" s="151" t="s">
        <v>119</v>
      </c>
      <c r="I257" s="152"/>
      <c r="J257" s="149" t="s">
        <v>792</v>
      </c>
      <c r="K257" s="149"/>
      <c r="L257" s="149" t="s">
        <v>121</v>
      </c>
      <c r="M257" s="153">
        <v>244</v>
      </c>
      <c r="N257" s="153"/>
      <c r="O257" s="17">
        <f t="shared" si="20"/>
        <v>0</v>
      </c>
      <c r="P257" s="17">
        <f t="shared" si="26"/>
        <v>0</v>
      </c>
      <c r="Q257" s="157">
        <f t="shared" si="21"/>
        <v>0</v>
      </c>
      <c r="R257" s="178"/>
      <c r="S257" s="179"/>
      <c r="T257" s="179"/>
      <c r="U257" s="179"/>
      <c r="V257" s="179"/>
      <c r="W257" s="179"/>
      <c r="X257" s="179"/>
      <c r="Y257" s="179"/>
      <c r="Z257" s="179"/>
      <c r="AA257" s="169"/>
      <c r="AB257" s="169"/>
      <c r="AC257" s="169"/>
      <c r="AD257" s="169"/>
      <c r="AE257" s="169"/>
      <c r="AF257" s="169"/>
      <c r="AG257" s="169"/>
      <c r="AH257" s="169"/>
      <c r="AI257" s="169"/>
      <c r="AJ257" s="169"/>
      <c r="AK257" s="169"/>
      <c r="AL257" s="169"/>
      <c r="AM257" s="14"/>
      <c r="AO257" s="14"/>
      <c r="AP257" s="14"/>
      <c r="AQ257" s="14"/>
      <c r="AR257" s="14"/>
      <c r="AS257" s="14"/>
      <c r="AT257" s="14"/>
      <c r="AU257" s="14"/>
      <c r="AV257" s="14"/>
    </row>
    <row r="258" spans="1:48" ht="20.100000000000001" customHeight="1">
      <c r="A258" s="140">
        <v>15123</v>
      </c>
      <c r="B258" s="141" t="s">
        <v>267</v>
      </c>
      <c r="C258" s="141" t="s">
        <v>462</v>
      </c>
      <c r="D258" s="142" t="s">
        <v>119</v>
      </c>
      <c r="E258" s="142" t="s">
        <v>862</v>
      </c>
      <c r="F258" s="143">
        <v>6</v>
      </c>
      <c r="G258" s="143">
        <v>30</v>
      </c>
      <c r="H258" s="143" t="s">
        <v>119</v>
      </c>
      <c r="I258" s="144">
        <v>0.11</v>
      </c>
      <c r="J258" s="145" t="s">
        <v>792</v>
      </c>
      <c r="K258" s="141"/>
      <c r="L258" s="141" t="s">
        <v>121</v>
      </c>
      <c r="M258" s="145">
        <v>245</v>
      </c>
      <c r="N258" s="145"/>
      <c r="O258" s="17">
        <f t="shared" si="20"/>
        <v>0</v>
      </c>
      <c r="P258" s="17">
        <f t="shared" si="26"/>
        <v>0</v>
      </c>
      <c r="Q258" s="157">
        <f t="shared" si="21"/>
        <v>0</v>
      </c>
      <c r="R258" s="178"/>
      <c r="S258" s="179"/>
      <c r="T258" s="179"/>
      <c r="U258" s="179"/>
      <c r="V258" s="179"/>
      <c r="W258" s="179"/>
      <c r="X258" s="179"/>
      <c r="Y258" s="179"/>
      <c r="Z258" s="179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4"/>
      <c r="AO258" s="14"/>
      <c r="AP258" s="14"/>
      <c r="AQ258" s="14"/>
      <c r="AR258" s="14"/>
      <c r="AS258" s="14"/>
      <c r="AT258" s="14"/>
      <c r="AU258" s="14"/>
      <c r="AV258" s="14"/>
    </row>
    <row r="259" spans="1:48" ht="20.100000000000001" customHeight="1">
      <c r="A259" s="148">
        <v>22932</v>
      </c>
      <c r="B259" s="149" t="s">
        <v>267</v>
      </c>
      <c r="C259" s="149" t="s">
        <v>463</v>
      </c>
      <c r="D259" s="150" t="s">
        <v>119</v>
      </c>
      <c r="E259" s="150" t="s">
        <v>862</v>
      </c>
      <c r="F259" s="151">
        <v>6</v>
      </c>
      <c r="G259" s="151">
        <v>30</v>
      </c>
      <c r="H259" s="151" t="s">
        <v>119</v>
      </c>
      <c r="I259" s="152">
        <v>0.11</v>
      </c>
      <c r="J259" s="149" t="s">
        <v>792</v>
      </c>
      <c r="K259" s="149"/>
      <c r="L259" s="149" t="s">
        <v>121</v>
      </c>
      <c r="M259" s="153">
        <v>246</v>
      </c>
      <c r="N259" s="153"/>
      <c r="O259" s="17">
        <f t="shared" si="20"/>
        <v>0</v>
      </c>
      <c r="P259" s="17">
        <f t="shared" si="26"/>
        <v>0</v>
      </c>
      <c r="Q259" s="157">
        <f t="shared" si="21"/>
        <v>0</v>
      </c>
      <c r="R259" s="178"/>
      <c r="S259" s="179"/>
      <c r="T259" s="179"/>
      <c r="U259" s="179"/>
      <c r="V259" s="179"/>
      <c r="W259" s="179"/>
      <c r="X259" s="179"/>
      <c r="Y259" s="179"/>
      <c r="Z259" s="179"/>
      <c r="AA259" s="169"/>
      <c r="AB259" s="169"/>
      <c r="AC259" s="169"/>
      <c r="AD259" s="169"/>
      <c r="AE259" s="169"/>
      <c r="AF259" s="169"/>
      <c r="AG259" s="169"/>
      <c r="AH259" s="169"/>
      <c r="AI259" s="169"/>
      <c r="AJ259" s="169"/>
      <c r="AK259" s="169"/>
      <c r="AL259" s="169"/>
      <c r="AM259" s="14"/>
      <c r="AO259" s="14"/>
      <c r="AP259" s="14"/>
      <c r="AQ259" s="14"/>
      <c r="AR259" s="14"/>
      <c r="AS259" s="14"/>
      <c r="AT259" s="14"/>
      <c r="AU259" s="14"/>
      <c r="AV259" s="14"/>
    </row>
    <row r="260" spans="1:48" ht="20.100000000000001" customHeight="1">
      <c r="A260" s="140">
        <v>23245</v>
      </c>
      <c r="B260" s="141" t="s">
        <v>267</v>
      </c>
      <c r="C260" s="141" t="s">
        <v>128</v>
      </c>
      <c r="D260" s="142" t="s">
        <v>119</v>
      </c>
      <c r="E260" s="142" t="s">
        <v>862</v>
      </c>
      <c r="F260" s="143">
        <v>6</v>
      </c>
      <c r="G260" s="143">
        <v>30</v>
      </c>
      <c r="H260" s="143" t="s">
        <v>119</v>
      </c>
      <c r="I260" s="144"/>
      <c r="J260" s="145" t="s">
        <v>792</v>
      </c>
      <c r="K260" s="141"/>
      <c r="L260" s="141" t="s">
        <v>121</v>
      </c>
      <c r="M260" s="145">
        <v>247</v>
      </c>
      <c r="N260" s="145"/>
      <c r="O260" s="17">
        <f t="shared" si="20"/>
        <v>0</v>
      </c>
      <c r="P260" s="17">
        <f t="shared" si="26"/>
        <v>0</v>
      </c>
      <c r="Q260" s="157">
        <f t="shared" si="21"/>
        <v>0</v>
      </c>
      <c r="R260" s="178"/>
      <c r="S260" s="179"/>
      <c r="T260" s="179"/>
      <c r="U260" s="179"/>
      <c r="V260" s="179"/>
      <c r="W260" s="179"/>
      <c r="X260" s="179"/>
      <c r="Y260" s="179"/>
      <c r="Z260" s="179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4"/>
      <c r="AO260" s="14"/>
      <c r="AP260" s="14"/>
      <c r="AQ260" s="14"/>
      <c r="AR260" s="14"/>
      <c r="AS260" s="14"/>
      <c r="AT260" s="14"/>
      <c r="AU260" s="14"/>
      <c r="AV260" s="14"/>
    </row>
    <row r="261" spans="1:48" ht="20.100000000000001" customHeight="1">
      <c r="A261" s="148">
        <v>15127</v>
      </c>
      <c r="B261" s="149" t="s">
        <v>270</v>
      </c>
      <c r="C261" s="149" t="s">
        <v>722</v>
      </c>
      <c r="D261" s="150" t="s">
        <v>119</v>
      </c>
      <c r="E261" s="150" t="s">
        <v>862</v>
      </c>
      <c r="F261" s="151">
        <v>8</v>
      </c>
      <c r="G261" s="151">
        <v>30</v>
      </c>
      <c r="H261" s="151" t="s">
        <v>119</v>
      </c>
      <c r="I261" s="152">
        <v>0.09</v>
      </c>
      <c r="J261" s="149" t="s">
        <v>795</v>
      </c>
      <c r="K261" s="149"/>
      <c r="L261" s="149" t="s">
        <v>121</v>
      </c>
      <c r="M261" s="153">
        <v>248</v>
      </c>
      <c r="N261" s="153"/>
      <c r="O261" s="17">
        <f t="shared" si="20"/>
        <v>0</v>
      </c>
      <c r="P261" s="17">
        <f t="shared" si="26"/>
        <v>0</v>
      </c>
      <c r="Q261" s="157">
        <f t="shared" si="21"/>
        <v>0</v>
      </c>
      <c r="R261" s="178"/>
      <c r="S261" s="179"/>
      <c r="T261" s="179"/>
      <c r="U261" s="179"/>
      <c r="V261" s="179"/>
      <c r="W261" s="179"/>
      <c r="X261" s="179"/>
      <c r="Y261" s="179"/>
      <c r="Z261" s="179"/>
      <c r="AA261" s="169"/>
      <c r="AB261" s="169"/>
      <c r="AC261" s="169"/>
      <c r="AD261" s="169"/>
      <c r="AE261" s="169"/>
      <c r="AF261" s="169"/>
      <c r="AG261" s="169"/>
      <c r="AH261" s="169"/>
      <c r="AI261" s="169"/>
      <c r="AJ261" s="169"/>
      <c r="AK261" s="169"/>
      <c r="AL261" s="169"/>
      <c r="AM261" s="14"/>
      <c r="AO261" s="14"/>
      <c r="AP261" s="14"/>
      <c r="AQ261" s="14"/>
      <c r="AR261" s="14"/>
      <c r="AS261" s="14"/>
      <c r="AT261" s="14"/>
      <c r="AU261" s="14"/>
      <c r="AV261" s="14"/>
    </row>
    <row r="262" spans="1:48" ht="20.100000000000001" customHeight="1">
      <c r="A262" s="140">
        <v>23800</v>
      </c>
      <c r="B262" s="141" t="s">
        <v>270</v>
      </c>
      <c r="C262" s="141" t="s">
        <v>271</v>
      </c>
      <c r="D262" s="142" t="s">
        <v>119</v>
      </c>
      <c r="E262" s="142" t="s">
        <v>862</v>
      </c>
      <c r="F262" s="143">
        <v>8</v>
      </c>
      <c r="G262" s="143">
        <v>30</v>
      </c>
      <c r="H262" s="143" t="s">
        <v>119</v>
      </c>
      <c r="I262" s="144">
        <v>0.12</v>
      </c>
      <c r="J262" s="145" t="s">
        <v>795</v>
      </c>
      <c r="K262" s="141"/>
      <c r="L262" s="141" t="s">
        <v>121</v>
      </c>
      <c r="M262" s="145">
        <v>249</v>
      </c>
      <c r="N262" s="145"/>
      <c r="O262" s="17">
        <f t="shared" si="20"/>
        <v>0</v>
      </c>
      <c r="P262" s="17">
        <f t="shared" si="26"/>
        <v>0</v>
      </c>
      <c r="Q262" s="157">
        <f t="shared" si="21"/>
        <v>0</v>
      </c>
      <c r="R262" s="178"/>
      <c r="S262" s="179"/>
      <c r="T262" s="179"/>
      <c r="U262" s="179"/>
      <c r="V262" s="179"/>
      <c r="W262" s="179"/>
      <c r="X262" s="179"/>
      <c r="Y262" s="179"/>
      <c r="Z262" s="179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4"/>
      <c r="AO262" s="14"/>
      <c r="AP262" s="14"/>
      <c r="AQ262" s="14"/>
      <c r="AR262" s="14"/>
      <c r="AS262" s="14"/>
      <c r="AT262" s="14"/>
      <c r="AU262" s="14"/>
      <c r="AV262" s="14"/>
    </row>
    <row r="263" spans="1:48" ht="20.100000000000001" customHeight="1">
      <c r="A263" s="148">
        <v>10919</v>
      </c>
      <c r="B263" s="149" t="s">
        <v>270</v>
      </c>
      <c r="C263" s="149" t="s">
        <v>272</v>
      </c>
      <c r="D263" s="150" t="s">
        <v>119</v>
      </c>
      <c r="E263" s="150" t="s">
        <v>862</v>
      </c>
      <c r="F263" s="151">
        <v>8</v>
      </c>
      <c r="G263" s="151">
        <v>30</v>
      </c>
      <c r="H263" s="151" t="s">
        <v>119</v>
      </c>
      <c r="I263" s="152"/>
      <c r="J263" s="149" t="s">
        <v>795</v>
      </c>
      <c r="K263" s="149"/>
      <c r="L263" s="149" t="s">
        <v>121</v>
      </c>
      <c r="M263" s="153">
        <v>250</v>
      </c>
      <c r="N263" s="153"/>
      <c r="O263" s="17">
        <f t="shared" si="20"/>
        <v>0</v>
      </c>
      <c r="P263" s="17">
        <f t="shared" si="26"/>
        <v>0</v>
      </c>
      <c r="Q263" s="157">
        <f t="shared" si="21"/>
        <v>0</v>
      </c>
      <c r="R263" s="178"/>
      <c r="S263" s="179"/>
      <c r="T263" s="179"/>
      <c r="U263" s="179"/>
      <c r="V263" s="179"/>
      <c r="W263" s="179"/>
      <c r="X263" s="179"/>
      <c r="Y263" s="179"/>
      <c r="Z263" s="179"/>
      <c r="AA263" s="169"/>
      <c r="AB263" s="169"/>
      <c r="AC263" s="169"/>
      <c r="AD263" s="169"/>
      <c r="AE263" s="169"/>
      <c r="AF263" s="169"/>
      <c r="AG263" s="169"/>
      <c r="AH263" s="169"/>
      <c r="AI263" s="169"/>
      <c r="AJ263" s="169"/>
      <c r="AK263" s="169"/>
      <c r="AL263" s="169"/>
      <c r="AM263" s="14"/>
      <c r="AO263" s="14"/>
      <c r="AP263" s="14"/>
      <c r="AQ263" s="14"/>
      <c r="AR263" s="14"/>
      <c r="AS263" s="14"/>
      <c r="AT263" s="14"/>
      <c r="AU263" s="14"/>
      <c r="AV263" s="14"/>
    </row>
    <row r="264" spans="1:48" ht="20.100000000000001" customHeight="1">
      <c r="A264" s="140">
        <v>10937</v>
      </c>
      <c r="B264" s="141" t="s">
        <v>270</v>
      </c>
      <c r="C264" s="141" t="s">
        <v>266</v>
      </c>
      <c r="D264" s="142" t="s">
        <v>119</v>
      </c>
      <c r="E264" s="142" t="s">
        <v>862</v>
      </c>
      <c r="F264" s="143">
        <v>8</v>
      </c>
      <c r="G264" s="143">
        <v>30</v>
      </c>
      <c r="H264" s="143" t="s">
        <v>119</v>
      </c>
      <c r="I264" s="144"/>
      <c r="J264" s="145" t="s">
        <v>795</v>
      </c>
      <c r="K264" s="141"/>
      <c r="L264" s="141" t="s">
        <v>121</v>
      </c>
      <c r="M264" s="145">
        <v>251</v>
      </c>
      <c r="N264" s="145"/>
      <c r="O264" s="17">
        <f t="shared" si="20"/>
        <v>0</v>
      </c>
      <c r="P264" s="17">
        <f t="shared" si="26"/>
        <v>0</v>
      </c>
      <c r="Q264" s="157">
        <f t="shared" si="21"/>
        <v>0</v>
      </c>
      <c r="R264" s="178"/>
      <c r="S264" s="179"/>
      <c r="T264" s="179"/>
      <c r="U264" s="179"/>
      <c r="V264" s="179"/>
      <c r="W264" s="179"/>
      <c r="X264" s="179"/>
      <c r="Y264" s="179"/>
      <c r="Z264" s="179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4"/>
      <c r="AO264" s="14"/>
      <c r="AP264" s="14"/>
      <c r="AQ264" s="14"/>
      <c r="AR264" s="14"/>
      <c r="AS264" s="14"/>
      <c r="AT264" s="14"/>
      <c r="AU264" s="14"/>
      <c r="AV264" s="14"/>
    </row>
    <row r="265" spans="1:48" ht="20.100000000000001" customHeight="1">
      <c r="A265" s="148">
        <v>15302</v>
      </c>
      <c r="B265" s="149" t="s">
        <v>270</v>
      </c>
      <c r="C265" s="149" t="s">
        <v>273</v>
      </c>
      <c r="D265" s="150" t="s">
        <v>119</v>
      </c>
      <c r="E265" s="150" t="s">
        <v>862</v>
      </c>
      <c r="F265" s="151">
        <v>8</v>
      </c>
      <c r="G265" s="151">
        <v>30</v>
      </c>
      <c r="H265" s="151" t="s">
        <v>119</v>
      </c>
      <c r="I265" s="152"/>
      <c r="J265" s="149" t="s">
        <v>795</v>
      </c>
      <c r="K265" s="149"/>
      <c r="L265" s="149" t="s">
        <v>121</v>
      </c>
      <c r="M265" s="153">
        <v>252</v>
      </c>
      <c r="N265" s="153"/>
      <c r="O265" s="17">
        <f t="shared" si="20"/>
        <v>0</v>
      </c>
      <c r="P265" s="17">
        <f t="shared" si="26"/>
        <v>0</v>
      </c>
      <c r="Q265" s="157">
        <f t="shared" si="21"/>
        <v>0</v>
      </c>
      <c r="R265" s="178"/>
      <c r="S265" s="179"/>
      <c r="T265" s="179"/>
      <c r="U265" s="179"/>
      <c r="V265" s="179"/>
      <c r="W265" s="179"/>
      <c r="X265" s="179"/>
      <c r="Y265" s="179"/>
      <c r="Z265" s="179"/>
      <c r="AA265" s="169"/>
      <c r="AB265" s="169"/>
      <c r="AC265" s="169"/>
      <c r="AD265" s="169"/>
      <c r="AE265" s="169"/>
      <c r="AF265" s="169"/>
      <c r="AG265" s="169"/>
      <c r="AH265" s="169"/>
      <c r="AI265" s="169"/>
      <c r="AJ265" s="169"/>
      <c r="AK265" s="169"/>
      <c r="AL265" s="169"/>
      <c r="AM265" s="14"/>
      <c r="AO265" s="14"/>
      <c r="AP265" s="14"/>
      <c r="AQ265" s="14"/>
      <c r="AR265" s="14"/>
      <c r="AS265" s="14"/>
      <c r="AT265" s="14"/>
      <c r="AU265" s="14"/>
      <c r="AV265" s="14"/>
    </row>
    <row r="266" spans="1:48" ht="20.100000000000001" customHeight="1">
      <c r="A266" s="140">
        <v>22935</v>
      </c>
      <c r="B266" s="141" t="s">
        <v>270</v>
      </c>
      <c r="C266" s="141" t="s">
        <v>723</v>
      </c>
      <c r="D266" s="142" t="s">
        <v>119</v>
      </c>
      <c r="E266" s="142" t="s">
        <v>862</v>
      </c>
      <c r="F266" s="143">
        <v>8</v>
      </c>
      <c r="G266" s="143">
        <v>30</v>
      </c>
      <c r="H266" s="143" t="s">
        <v>119</v>
      </c>
      <c r="I266" s="144">
        <v>0.09</v>
      </c>
      <c r="J266" s="145" t="s">
        <v>795</v>
      </c>
      <c r="K266" s="141"/>
      <c r="L266" s="141" t="s">
        <v>121</v>
      </c>
      <c r="M266" s="145">
        <v>253</v>
      </c>
      <c r="N266" s="145"/>
      <c r="O266" s="17">
        <f t="shared" si="20"/>
        <v>0</v>
      </c>
      <c r="P266" s="17">
        <f t="shared" si="26"/>
        <v>0</v>
      </c>
      <c r="Q266" s="157">
        <f t="shared" si="21"/>
        <v>0</v>
      </c>
      <c r="R266" s="178"/>
      <c r="S266" s="179"/>
      <c r="T266" s="179"/>
      <c r="U266" s="179"/>
      <c r="V266" s="179"/>
      <c r="W266" s="179"/>
      <c r="X266" s="179"/>
      <c r="Y266" s="179"/>
      <c r="Z266" s="179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4"/>
      <c r="AO266" s="14"/>
      <c r="AP266" s="14"/>
      <c r="AQ266" s="14"/>
      <c r="AR266" s="14"/>
      <c r="AS266" s="14"/>
      <c r="AT266" s="14"/>
      <c r="AU266" s="14"/>
      <c r="AV266" s="14"/>
    </row>
    <row r="267" spans="1:48" ht="20.100000000000001" customHeight="1">
      <c r="A267" s="148">
        <v>25210</v>
      </c>
      <c r="B267" s="149" t="s">
        <v>270</v>
      </c>
      <c r="C267" s="149" t="s">
        <v>274</v>
      </c>
      <c r="D267" s="150" t="s">
        <v>119</v>
      </c>
      <c r="E267" s="150" t="s">
        <v>862</v>
      </c>
      <c r="F267" s="151">
        <v>8</v>
      </c>
      <c r="G267" s="151">
        <v>30</v>
      </c>
      <c r="H267" s="151" t="s">
        <v>119</v>
      </c>
      <c r="I267" s="152"/>
      <c r="J267" s="149" t="s">
        <v>795</v>
      </c>
      <c r="K267" s="149"/>
      <c r="L267" s="149" t="s">
        <v>121</v>
      </c>
      <c r="M267" s="153">
        <v>254</v>
      </c>
      <c r="N267" s="153"/>
      <c r="O267" s="17">
        <f t="shared" si="20"/>
        <v>0</v>
      </c>
      <c r="P267" s="17">
        <f t="shared" si="26"/>
        <v>0</v>
      </c>
      <c r="Q267" s="157">
        <f t="shared" si="21"/>
        <v>0</v>
      </c>
      <c r="R267" s="178"/>
      <c r="S267" s="179"/>
      <c r="T267" s="179"/>
      <c r="U267" s="179"/>
      <c r="V267" s="179"/>
      <c r="W267" s="179"/>
      <c r="X267" s="179"/>
      <c r="Y267" s="179"/>
      <c r="Z267" s="179"/>
      <c r="AA267" s="169"/>
      <c r="AB267" s="169"/>
      <c r="AC267" s="169"/>
      <c r="AD267" s="169"/>
      <c r="AE267" s="169"/>
      <c r="AF267" s="169"/>
      <c r="AG267" s="169"/>
      <c r="AH267" s="169"/>
      <c r="AI267" s="169"/>
      <c r="AJ267" s="169"/>
      <c r="AK267" s="169"/>
      <c r="AL267" s="169"/>
      <c r="AM267" s="14"/>
      <c r="AO267" s="14"/>
      <c r="AP267" s="14"/>
      <c r="AQ267" s="14"/>
      <c r="AR267" s="14"/>
      <c r="AS267" s="14"/>
      <c r="AT267" s="14"/>
      <c r="AU267" s="14"/>
      <c r="AV267" s="14"/>
    </row>
    <row r="268" spans="1:48" ht="20.100000000000001" customHeight="1">
      <c r="A268" s="140">
        <v>10022</v>
      </c>
      <c r="B268" s="141" t="s">
        <v>270</v>
      </c>
      <c r="C268" s="141" t="s">
        <v>203</v>
      </c>
      <c r="D268" s="142" t="s">
        <v>119</v>
      </c>
      <c r="E268" s="142" t="s">
        <v>862</v>
      </c>
      <c r="F268" s="143">
        <v>8</v>
      </c>
      <c r="G268" s="143">
        <v>30</v>
      </c>
      <c r="H268" s="143" t="s">
        <v>119</v>
      </c>
      <c r="I268" s="144"/>
      <c r="J268" s="145" t="s">
        <v>795</v>
      </c>
      <c r="K268" s="141"/>
      <c r="L268" s="141" t="s">
        <v>121</v>
      </c>
      <c r="M268" s="145">
        <v>255</v>
      </c>
      <c r="N268" s="145"/>
      <c r="O268" s="17">
        <f t="shared" si="20"/>
        <v>0</v>
      </c>
      <c r="P268" s="17">
        <f t="shared" si="26"/>
        <v>0</v>
      </c>
      <c r="Q268" s="157">
        <f t="shared" si="21"/>
        <v>0</v>
      </c>
      <c r="R268" s="178"/>
      <c r="S268" s="179"/>
      <c r="T268" s="179"/>
      <c r="U268" s="179"/>
      <c r="V268" s="179"/>
      <c r="W268" s="179"/>
      <c r="X268" s="179"/>
      <c r="Y268" s="179"/>
      <c r="Z268" s="179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4"/>
      <c r="AO268" s="14"/>
      <c r="AP268" s="14"/>
      <c r="AQ268" s="14"/>
      <c r="AR268" s="14"/>
      <c r="AS268" s="14"/>
      <c r="AT268" s="14"/>
      <c r="AU268" s="14"/>
      <c r="AV268" s="14"/>
    </row>
    <row r="269" spans="1:48" ht="20.100000000000001" customHeight="1">
      <c r="A269" s="148">
        <v>14499</v>
      </c>
      <c r="B269" s="149" t="s">
        <v>270</v>
      </c>
      <c r="C269" s="149" t="s">
        <v>275</v>
      </c>
      <c r="D269" s="150" t="s">
        <v>119</v>
      </c>
      <c r="E269" s="150" t="s">
        <v>862</v>
      </c>
      <c r="F269" s="151">
        <v>8</v>
      </c>
      <c r="G269" s="151">
        <v>30</v>
      </c>
      <c r="H269" s="151" t="s">
        <v>119</v>
      </c>
      <c r="I269" s="152"/>
      <c r="J269" s="149" t="s">
        <v>795</v>
      </c>
      <c r="K269" s="149"/>
      <c r="L269" s="149" t="s">
        <v>121</v>
      </c>
      <c r="M269" s="153">
        <v>256</v>
      </c>
      <c r="N269" s="153"/>
      <c r="O269" s="17">
        <f t="shared" si="20"/>
        <v>0</v>
      </c>
      <c r="P269" s="17">
        <f t="shared" si="26"/>
        <v>0</v>
      </c>
      <c r="Q269" s="157">
        <f t="shared" si="21"/>
        <v>0</v>
      </c>
      <c r="R269" s="178"/>
      <c r="S269" s="179"/>
      <c r="T269" s="179"/>
      <c r="U269" s="179"/>
      <c r="V269" s="179"/>
      <c r="W269" s="179"/>
      <c r="X269" s="179"/>
      <c r="Y269" s="179"/>
      <c r="Z269" s="179"/>
      <c r="AA269" s="169"/>
      <c r="AB269" s="169"/>
      <c r="AC269" s="169"/>
      <c r="AD269" s="169"/>
      <c r="AE269" s="169"/>
      <c r="AF269" s="169"/>
      <c r="AG269" s="169"/>
      <c r="AH269" s="169"/>
      <c r="AI269" s="169"/>
      <c r="AJ269" s="169"/>
      <c r="AK269" s="169"/>
      <c r="AL269" s="169"/>
      <c r="AM269" s="14"/>
      <c r="AO269" s="14"/>
      <c r="AP269" s="14"/>
      <c r="AQ269" s="14"/>
      <c r="AR269" s="14"/>
      <c r="AS269" s="14"/>
      <c r="AT269" s="14"/>
      <c r="AU269" s="14"/>
      <c r="AV269" s="14"/>
    </row>
    <row r="270" spans="1:48" ht="20.100000000000001" customHeight="1">
      <c r="A270" s="140">
        <v>26021</v>
      </c>
      <c r="B270" s="141" t="s">
        <v>270</v>
      </c>
      <c r="C270" s="141" t="s">
        <v>276</v>
      </c>
      <c r="D270" s="142" t="s">
        <v>119</v>
      </c>
      <c r="E270" s="142" t="s">
        <v>862</v>
      </c>
      <c r="F270" s="143">
        <v>8</v>
      </c>
      <c r="G270" s="143">
        <v>30</v>
      </c>
      <c r="H270" s="143" t="s">
        <v>119</v>
      </c>
      <c r="I270" s="144"/>
      <c r="J270" s="145" t="s">
        <v>795</v>
      </c>
      <c r="K270" s="141"/>
      <c r="L270" s="141" t="s">
        <v>121</v>
      </c>
      <c r="M270" s="145">
        <v>257</v>
      </c>
      <c r="N270" s="145"/>
      <c r="O270" s="17">
        <f t="shared" si="20"/>
        <v>0</v>
      </c>
      <c r="P270" s="17">
        <f t="shared" si="26"/>
        <v>0</v>
      </c>
      <c r="Q270" s="157">
        <f t="shared" si="21"/>
        <v>0</v>
      </c>
      <c r="R270" s="178"/>
      <c r="S270" s="179"/>
      <c r="T270" s="179"/>
      <c r="U270" s="179"/>
      <c r="V270" s="179"/>
      <c r="W270" s="179"/>
      <c r="X270" s="179"/>
      <c r="Y270" s="179"/>
      <c r="Z270" s="179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4"/>
      <c r="AO270" s="14"/>
      <c r="AP270" s="14"/>
      <c r="AQ270" s="14"/>
      <c r="AR270" s="14"/>
      <c r="AS270" s="14"/>
      <c r="AT270" s="14"/>
      <c r="AU270" s="14"/>
      <c r="AV270" s="14"/>
    </row>
    <row r="271" spans="1:48" ht="20.100000000000001" customHeight="1">
      <c r="A271" s="148">
        <v>3770</v>
      </c>
      <c r="B271" s="149" t="s">
        <v>270</v>
      </c>
      <c r="C271" s="149" t="s">
        <v>724</v>
      </c>
      <c r="D271" s="150" t="s">
        <v>119</v>
      </c>
      <c r="E271" s="150" t="s">
        <v>862</v>
      </c>
      <c r="F271" s="151">
        <v>8</v>
      </c>
      <c r="G271" s="151">
        <v>30</v>
      </c>
      <c r="H271" s="151" t="s">
        <v>119</v>
      </c>
      <c r="I271" s="152"/>
      <c r="J271" s="149" t="s">
        <v>795</v>
      </c>
      <c r="K271" s="149"/>
      <c r="L271" s="149" t="s">
        <v>121</v>
      </c>
      <c r="M271" s="153">
        <v>258</v>
      </c>
      <c r="N271" s="153"/>
      <c r="O271" s="17">
        <f t="shared" si="20"/>
        <v>0</v>
      </c>
      <c r="P271" s="17">
        <f t="shared" si="26"/>
        <v>0</v>
      </c>
      <c r="Q271" s="157">
        <f t="shared" si="21"/>
        <v>0</v>
      </c>
      <c r="R271" s="178"/>
      <c r="S271" s="179"/>
      <c r="T271" s="179"/>
      <c r="U271" s="179"/>
      <c r="V271" s="179"/>
      <c r="W271" s="179"/>
      <c r="X271" s="179"/>
      <c r="Y271" s="179"/>
      <c r="Z271" s="179"/>
      <c r="AA271" s="169"/>
      <c r="AB271" s="169"/>
      <c r="AC271" s="169"/>
      <c r="AD271" s="169"/>
      <c r="AE271" s="169"/>
      <c r="AF271" s="169"/>
      <c r="AG271" s="169"/>
      <c r="AH271" s="169"/>
      <c r="AI271" s="169"/>
      <c r="AJ271" s="169"/>
      <c r="AK271" s="169"/>
      <c r="AL271" s="169"/>
      <c r="AM271" s="14"/>
      <c r="AO271" s="14"/>
      <c r="AP271" s="14"/>
      <c r="AQ271" s="14"/>
      <c r="AR271" s="14"/>
      <c r="AS271" s="14"/>
      <c r="AT271" s="14"/>
      <c r="AU271" s="14"/>
      <c r="AV271" s="14"/>
    </row>
    <row r="272" spans="1:48" ht="20.100000000000001" customHeight="1">
      <c r="A272" s="140">
        <v>10023</v>
      </c>
      <c r="B272" s="141" t="s">
        <v>270</v>
      </c>
      <c r="C272" s="141" t="s">
        <v>277</v>
      </c>
      <c r="D272" s="142" t="s">
        <v>119</v>
      </c>
      <c r="E272" s="142" t="s">
        <v>862</v>
      </c>
      <c r="F272" s="143">
        <v>8</v>
      </c>
      <c r="G272" s="143">
        <v>30</v>
      </c>
      <c r="H272" s="143" t="s">
        <v>119</v>
      </c>
      <c r="I272" s="144"/>
      <c r="J272" s="145" t="s">
        <v>795</v>
      </c>
      <c r="K272" s="141"/>
      <c r="L272" s="141" t="s">
        <v>121</v>
      </c>
      <c r="M272" s="145">
        <v>259</v>
      </c>
      <c r="N272" s="145"/>
      <c r="O272" s="17">
        <f t="shared" si="20"/>
        <v>0</v>
      </c>
      <c r="P272" s="17">
        <f t="shared" si="26"/>
        <v>0</v>
      </c>
      <c r="Q272" s="157">
        <f t="shared" si="21"/>
        <v>0</v>
      </c>
      <c r="R272" s="178"/>
      <c r="S272" s="179"/>
      <c r="T272" s="179"/>
      <c r="U272" s="179"/>
      <c r="V272" s="179"/>
      <c r="W272" s="179"/>
      <c r="X272" s="179"/>
      <c r="Y272" s="179"/>
      <c r="Z272" s="179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4"/>
      <c r="AO272" s="14"/>
      <c r="AP272" s="14"/>
      <c r="AQ272" s="14"/>
      <c r="AR272" s="14"/>
      <c r="AS272" s="14"/>
      <c r="AT272" s="14"/>
      <c r="AU272" s="14"/>
      <c r="AV272" s="14"/>
    </row>
    <row r="273" spans="1:48" ht="20.100000000000001" customHeight="1">
      <c r="A273" s="148">
        <v>10024</v>
      </c>
      <c r="B273" s="149" t="s">
        <v>270</v>
      </c>
      <c r="C273" s="149" t="s">
        <v>128</v>
      </c>
      <c r="D273" s="150" t="s">
        <v>119</v>
      </c>
      <c r="E273" s="150" t="s">
        <v>862</v>
      </c>
      <c r="F273" s="151">
        <v>8</v>
      </c>
      <c r="G273" s="151">
        <v>30</v>
      </c>
      <c r="H273" s="151" t="s">
        <v>119</v>
      </c>
      <c r="I273" s="152"/>
      <c r="J273" s="149" t="s">
        <v>795</v>
      </c>
      <c r="K273" s="149"/>
      <c r="L273" s="149" t="s">
        <v>121</v>
      </c>
      <c r="M273" s="153">
        <v>260</v>
      </c>
      <c r="N273" s="153"/>
      <c r="O273" s="17">
        <f t="shared" si="20"/>
        <v>0</v>
      </c>
      <c r="P273" s="17">
        <f t="shared" si="26"/>
        <v>0</v>
      </c>
      <c r="Q273" s="157">
        <f t="shared" si="21"/>
        <v>0</v>
      </c>
      <c r="R273" s="178"/>
      <c r="S273" s="179"/>
      <c r="T273" s="179"/>
      <c r="U273" s="179"/>
      <c r="V273" s="179"/>
      <c r="W273" s="179"/>
      <c r="X273" s="179"/>
      <c r="Y273" s="179"/>
      <c r="Z273" s="179"/>
      <c r="AA273" s="169"/>
      <c r="AB273" s="169"/>
      <c r="AC273" s="169"/>
      <c r="AD273" s="169"/>
      <c r="AE273" s="169"/>
      <c r="AF273" s="169"/>
      <c r="AG273" s="169"/>
      <c r="AH273" s="169"/>
      <c r="AI273" s="169"/>
      <c r="AJ273" s="169"/>
      <c r="AK273" s="169"/>
      <c r="AL273" s="169"/>
      <c r="AM273" s="14"/>
      <c r="AO273" s="14"/>
      <c r="AP273" s="14"/>
      <c r="AQ273" s="14"/>
      <c r="AR273" s="14"/>
      <c r="AS273" s="14"/>
      <c r="AT273" s="14"/>
      <c r="AU273" s="14"/>
      <c r="AV273" s="14"/>
    </row>
    <row r="274" spans="1:48" ht="20.100000000000001" customHeight="1">
      <c r="A274" s="140">
        <v>26322</v>
      </c>
      <c r="B274" s="141" t="s">
        <v>725</v>
      </c>
      <c r="C274" s="141" t="s">
        <v>127</v>
      </c>
      <c r="D274" s="142" t="s">
        <v>119</v>
      </c>
      <c r="E274" s="142" t="s">
        <v>862</v>
      </c>
      <c r="F274" s="143">
        <v>8</v>
      </c>
      <c r="G274" s="143">
        <v>30</v>
      </c>
      <c r="H274" s="143" t="s">
        <v>119</v>
      </c>
      <c r="I274" s="144">
        <v>0.05</v>
      </c>
      <c r="J274" s="145" t="s">
        <v>795</v>
      </c>
      <c r="K274" s="141"/>
      <c r="L274" s="141" t="s">
        <v>121</v>
      </c>
      <c r="M274" s="145">
        <v>261</v>
      </c>
      <c r="N274" s="145"/>
      <c r="O274" s="17">
        <f t="shared" si="20"/>
        <v>0</v>
      </c>
      <c r="P274" s="17">
        <f t="shared" si="26"/>
        <v>0</v>
      </c>
      <c r="Q274" s="157">
        <f t="shared" ref="Q274:Q337" si="27">SUM(R274:AL274)</f>
        <v>0</v>
      </c>
      <c r="R274" s="178"/>
      <c r="S274" s="179"/>
      <c r="T274" s="179"/>
      <c r="U274" s="179"/>
      <c r="V274" s="179"/>
      <c r="W274" s="179"/>
      <c r="X274" s="179"/>
      <c r="Y274" s="179"/>
      <c r="Z274" s="179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4"/>
      <c r="AO274" s="14"/>
      <c r="AP274" s="14"/>
      <c r="AQ274" s="14"/>
      <c r="AR274" s="14"/>
      <c r="AS274" s="14"/>
      <c r="AT274" s="14"/>
      <c r="AU274" s="14"/>
      <c r="AV274" s="14"/>
    </row>
    <row r="275" spans="1:48" ht="20.100000000000001" customHeight="1">
      <c r="A275" s="148">
        <v>26095</v>
      </c>
      <c r="B275" s="149" t="s">
        <v>725</v>
      </c>
      <c r="C275" s="149" t="s">
        <v>185</v>
      </c>
      <c r="D275" s="150" t="s">
        <v>119</v>
      </c>
      <c r="E275" s="150" t="s">
        <v>862</v>
      </c>
      <c r="F275" s="151">
        <v>8</v>
      </c>
      <c r="G275" s="151">
        <v>30</v>
      </c>
      <c r="H275" s="151" t="s">
        <v>119</v>
      </c>
      <c r="I275" s="152">
        <v>0.05</v>
      </c>
      <c r="J275" s="149" t="s">
        <v>795</v>
      </c>
      <c r="K275" s="149"/>
      <c r="L275" s="149" t="s">
        <v>121</v>
      </c>
      <c r="M275" s="153">
        <v>262</v>
      </c>
      <c r="N275" s="153"/>
      <c r="O275" s="17">
        <f t="shared" si="20"/>
        <v>0</v>
      </c>
      <c r="P275" s="17">
        <f t="shared" si="26"/>
        <v>0</v>
      </c>
      <c r="Q275" s="157">
        <f t="shared" si="27"/>
        <v>0</v>
      </c>
      <c r="R275" s="178"/>
      <c r="S275" s="179"/>
      <c r="T275" s="179"/>
      <c r="U275" s="179"/>
      <c r="V275" s="179"/>
      <c r="W275" s="179"/>
      <c r="X275" s="179"/>
      <c r="Y275" s="179"/>
      <c r="Z275" s="179"/>
      <c r="AA275" s="169"/>
      <c r="AB275" s="169"/>
      <c r="AC275" s="169"/>
      <c r="AD275" s="169"/>
      <c r="AE275" s="169"/>
      <c r="AF275" s="169"/>
      <c r="AG275" s="169"/>
      <c r="AH275" s="169"/>
      <c r="AI275" s="169"/>
      <c r="AJ275" s="169"/>
      <c r="AK275" s="169"/>
      <c r="AL275" s="169"/>
      <c r="AM275" s="14"/>
      <c r="AO275" s="14"/>
      <c r="AP275" s="14"/>
      <c r="AQ275" s="14"/>
      <c r="AR275" s="14"/>
      <c r="AS275" s="14"/>
      <c r="AT275" s="14"/>
      <c r="AU275" s="14"/>
      <c r="AV275" s="14"/>
    </row>
    <row r="276" spans="1:48" ht="20.100000000000001" customHeight="1">
      <c r="A276" s="140">
        <v>26097</v>
      </c>
      <c r="B276" s="141" t="s">
        <v>725</v>
      </c>
      <c r="C276" s="141" t="s">
        <v>149</v>
      </c>
      <c r="D276" s="142" t="s">
        <v>119</v>
      </c>
      <c r="E276" s="142" t="s">
        <v>862</v>
      </c>
      <c r="F276" s="143">
        <v>8</v>
      </c>
      <c r="G276" s="143">
        <v>30</v>
      </c>
      <c r="H276" s="143" t="s">
        <v>119</v>
      </c>
      <c r="I276" s="144">
        <v>0.05</v>
      </c>
      <c r="J276" s="145" t="s">
        <v>795</v>
      </c>
      <c r="K276" s="141"/>
      <c r="L276" s="141" t="s">
        <v>121</v>
      </c>
      <c r="M276" s="145">
        <v>263</v>
      </c>
      <c r="N276" s="145"/>
      <c r="O276" s="17">
        <f t="shared" si="20"/>
        <v>0</v>
      </c>
      <c r="P276" s="17">
        <f t="shared" si="26"/>
        <v>0</v>
      </c>
      <c r="Q276" s="157">
        <f t="shared" si="27"/>
        <v>0</v>
      </c>
      <c r="R276" s="178"/>
      <c r="S276" s="179"/>
      <c r="T276" s="179"/>
      <c r="U276" s="179"/>
      <c r="V276" s="179"/>
      <c r="W276" s="179"/>
      <c r="X276" s="179"/>
      <c r="Y276" s="179"/>
      <c r="Z276" s="179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4"/>
      <c r="AO276" s="14"/>
      <c r="AP276" s="14"/>
      <c r="AQ276" s="14"/>
      <c r="AR276" s="14"/>
      <c r="AS276" s="14"/>
      <c r="AT276" s="14"/>
      <c r="AU276" s="14"/>
      <c r="AV276" s="14"/>
    </row>
    <row r="277" spans="1:48" ht="20.100000000000001" customHeight="1">
      <c r="A277" s="148">
        <v>26323</v>
      </c>
      <c r="B277" s="149" t="s">
        <v>725</v>
      </c>
      <c r="C277" s="149" t="s">
        <v>176</v>
      </c>
      <c r="D277" s="150" t="s">
        <v>119</v>
      </c>
      <c r="E277" s="150" t="s">
        <v>862</v>
      </c>
      <c r="F277" s="151">
        <v>8</v>
      </c>
      <c r="G277" s="151">
        <v>30</v>
      </c>
      <c r="H277" s="151" t="s">
        <v>119</v>
      </c>
      <c r="I277" s="152">
        <v>0.05</v>
      </c>
      <c r="J277" s="149" t="s">
        <v>795</v>
      </c>
      <c r="K277" s="149"/>
      <c r="L277" s="149" t="s">
        <v>121</v>
      </c>
      <c r="M277" s="153">
        <v>264</v>
      </c>
      <c r="N277" s="153"/>
      <c r="O277" s="17">
        <f t="shared" si="20"/>
        <v>0</v>
      </c>
      <c r="P277" s="17">
        <f t="shared" si="26"/>
        <v>0</v>
      </c>
      <c r="Q277" s="157">
        <f t="shared" si="27"/>
        <v>0</v>
      </c>
      <c r="R277" s="178"/>
      <c r="S277" s="179"/>
      <c r="T277" s="179"/>
      <c r="U277" s="179"/>
      <c r="V277" s="179"/>
      <c r="W277" s="179"/>
      <c r="X277" s="179"/>
      <c r="Y277" s="179"/>
      <c r="Z277" s="179"/>
      <c r="AA277" s="169"/>
      <c r="AB277" s="169"/>
      <c r="AC277" s="169"/>
      <c r="AD277" s="169"/>
      <c r="AE277" s="169"/>
      <c r="AF277" s="169"/>
      <c r="AG277" s="169"/>
      <c r="AH277" s="169"/>
      <c r="AI277" s="169"/>
      <c r="AJ277" s="169"/>
      <c r="AK277" s="169"/>
      <c r="AL277" s="169"/>
      <c r="AM277" s="14"/>
      <c r="AO277" s="14"/>
      <c r="AP277" s="14"/>
      <c r="AQ277" s="14"/>
      <c r="AR277" s="14"/>
      <c r="AS277" s="14"/>
      <c r="AT277" s="14"/>
      <c r="AU277" s="14"/>
      <c r="AV277" s="14"/>
    </row>
    <row r="278" spans="1:48" ht="20.100000000000001" customHeight="1">
      <c r="A278" s="140">
        <v>26098</v>
      </c>
      <c r="B278" s="141" t="s">
        <v>725</v>
      </c>
      <c r="C278" s="141" t="s">
        <v>278</v>
      </c>
      <c r="D278" s="142" t="s">
        <v>119</v>
      </c>
      <c r="E278" s="142" t="s">
        <v>862</v>
      </c>
      <c r="F278" s="143">
        <v>8</v>
      </c>
      <c r="G278" s="143">
        <v>30</v>
      </c>
      <c r="H278" s="143" t="s">
        <v>119</v>
      </c>
      <c r="I278" s="144">
        <v>0.05</v>
      </c>
      <c r="J278" s="145" t="s">
        <v>795</v>
      </c>
      <c r="K278" s="141"/>
      <c r="L278" s="141" t="s">
        <v>121</v>
      </c>
      <c r="M278" s="145">
        <v>265</v>
      </c>
      <c r="N278" s="145"/>
      <c r="O278" s="17">
        <f t="shared" si="20"/>
        <v>0</v>
      </c>
      <c r="P278" s="17">
        <f t="shared" si="26"/>
        <v>0</v>
      </c>
      <c r="Q278" s="157">
        <f t="shared" si="27"/>
        <v>0</v>
      </c>
      <c r="R278" s="178"/>
      <c r="S278" s="179"/>
      <c r="T278" s="179"/>
      <c r="U278" s="179"/>
      <c r="V278" s="179"/>
      <c r="W278" s="179"/>
      <c r="X278" s="179"/>
      <c r="Y278" s="179"/>
      <c r="Z278" s="179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4"/>
      <c r="AO278" s="14"/>
      <c r="AP278" s="14"/>
      <c r="AQ278" s="14"/>
      <c r="AR278" s="14"/>
      <c r="AS278" s="14"/>
      <c r="AT278" s="14"/>
      <c r="AU278" s="14"/>
      <c r="AV278" s="14"/>
    </row>
    <row r="279" spans="1:48" ht="20.100000000000001" customHeight="1">
      <c r="A279" s="148">
        <v>26099</v>
      </c>
      <c r="B279" s="149" t="s">
        <v>725</v>
      </c>
      <c r="C279" s="149" t="s">
        <v>201</v>
      </c>
      <c r="D279" s="150" t="s">
        <v>119</v>
      </c>
      <c r="E279" s="150" t="s">
        <v>862</v>
      </c>
      <c r="F279" s="151">
        <v>8</v>
      </c>
      <c r="G279" s="151">
        <v>30</v>
      </c>
      <c r="H279" s="151" t="s">
        <v>119</v>
      </c>
      <c r="I279" s="152">
        <v>0.05</v>
      </c>
      <c r="J279" s="149" t="s">
        <v>795</v>
      </c>
      <c r="K279" s="149"/>
      <c r="L279" s="149" t="s">
        <v>121</v>
      </c>
      <c r="M279" s="153">
        <v>266</v>
      </c>
      <c r="N279" s="153"/>
      <c r="O279" s="17">
        <f t="shared" si="20"/>
        <v>0</v>
      </c>
      <c r="P279" s="17">
        <f t="shared" si="26"/>
        <v>0</v>
      </c>
      <c r="Q279" s="157">
        <f t="shared" si="27"/>
        <v>0</v>
      </c>
      <c r="R279" s="178"/>
      <c r="S279" s="179"/>
      <c r="T279" s="179"/>
      <c r="U279" s="179"/>
      <c r="V279" s="179"/>
      <c r="W279" s="179"/>
      <c r="X279" s="179"/>
      <c r="Y279" s="179"/>
      <c r="Z279" s="179"/>
      <c r="AA279" s="169"/>
      <c r="AB279" s="169"/>
      <c r="AC279" s="169"/>
      <c r="AD279" s="169"/>
      <c r="AE279" s="169"/>
      <c r="AF279" s="169"/>
      <c r="AG279" s="169"/>
      <c r="AH279" s="169"/>
      <c r="AI279" s="169"/>
      <c r="AJ279" s="169"/>
      <c r="AK279" s="169"/>
      <c r="AL279" s="169"/>
      <c r="AM279" s="14"/>
      <c r="AO279" s="14"/>
      <c r="AP279" s="14"/>
      <c r="AQ279" s="14"/>
      <c r="AR279" s="14"/>
      <c r="AS279" s="14"/>
      <c r="AT279" s="14"/>
      <c r="AU279" s="14"/>
      <c r="AV279" s="14"/>
    </row>
    <row r="280" spans="1:48" ht="20.100000000000001" customHeight="1">
      <c r="A280" s="140">
        <v>26137</v>
      </c>
      <c r="B280" s="141" t="s">
        <v>725</v>
      </c>
      <c r="C280" s="141" t="s">
        <v>128</v>
      </c>
      <c r="D280" s="142" t="s">
        <v>119</v>
      </c>
      <c r="E280" s="142" t="s">
        <v>862</v>
      </c>
      <c r="F280" s="143">
        <v>8</v>
      </c>
      <c r="G280" s="143">
        <v>30</v>
      </c>
      <c r="H280" s="143" t="s">
        <v>119</v>
      </c>
      <c r="I280" s="144">
        <v>0.05</v>
      </c>
      <c r="J280" s="145" t="s">
        <v>795</v>
      </c>
      <c r="K280" s="141"/>
      <c r="L280" s="141" t="s">
        <v>121</v>
      </c>
      <c r="M280" s="145">
        <v>267</v>
      </c>
      <c r="N280" s="145"/>
      <c r="O280" s="17">
        <f t="shared" si="20"/>
        <v>0</v>
      </c>
      <c r="P280" s="17">
        <f t="shared" si="26"/>
        <v>0</v>
      </c>
      <c r="Q280" s="157">
        <f t="shared" si="27"/>
        <v>0</v>
      </c>
      <c r="R280" s="178"/>
      <c r="S280" s="179"/>
      <c r="T280" s="179"/>
      <c r="U280" s="179"/>
      <c r="V280" s="179"/>
      <c r="W280" s="179"/>
      <c r="X280" s="179"/>
      <c r="Y280" s="179"/>
      <c r="Z280" s="179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4"/>
      <c r="AO280" s="14"/>
      <c r="AP280" s="14"/>
      <c r="AQ280" s="14"/>
      <c r="AR280" s="14"/>
      <c r="AS280" s="14"/>
      <c r="AT280" s="14"/>
      <c r="AU280" s="14"/>
      <c r="AV280" s="14"/>
    </row>
    <row r="281" spans="1:48" ht="20.100000000000001" customHeight="1">
      <c r="A281" s="148">
        <v>23417</v>
      </c>
      <c r="B281" s="149" t="s">
        <v>280</v>
      </c>
      <c r="C281" s="149" t="s">
        <v>468</v>
      </c>
      <c r="D281" s="150" t="s">
        <v>119</v>
      </c>
      <c r="E281" s="150" t="s">
        <v>862</v>
      </c>
      <c r="F281" s="151">
        <v>6</v>
      </c>
      <c r="G281" s="151">
        <v>30</v>
      </c>
      <c r="H281" s="151" t="s">
        <v>132</v>
      </c>
      <c r="I281" s="152">
        <v>0.08</v>
      </c>
      <c r="J281" s="149" t="s">
        <v>790</v>
      </c>
      <c r="K281" s="149"/>
      <c r="L281" s="149" t="s">
        <v>121</v>
      </c>
      <c r="M281" s="153">
        <v>268</v>
      </c>
      <c r="N281" s="153"/>
      <c r="O281" s="17">
        <f t="shared" ref="O281:O340" si="28">IF(INT(P281)*10=P281*10,,"ERREUR")</f>
        <v>0</v>
      </c>
      <c r="P281" s="17">
        <f t="shared" si="26"/>
        <v>0</v>
      </c>
      <c r="Q281" s="157">
        <f t="shared" si="27"/>
        <v>0</v>
      </c>
      <c r="R281" s="178"/>
      <c r="S281" s="179"/>
      <c r="T281" s="179"/>
      <c r="U281" s="179"/>
      <c r="V281" s="179"/>
      <c r="W281" s="179"/>
      <c r="X281" s="179"/>
      <c r="Y281" s="179"/>
      <c r="Z281" s="179"/>
      <c r="AA281" s="169"/>
      <c r="AB281" s="169"/>
      <c r="AC281" s="169"/>
      <c r="AD281" s="169"/>
      <c r="AE281" s="169"/>
      <c r="AF281" s="169"/>
      <c r="AG281" s="169"/>
      <c r="AH281" s="169"/>
      <c r="AI281" s="169"/>
      <c r="AJ281" s="169"/>
      <c r="AK281" s="169"/>
      <c r="AL281" s="169"/>
      <c r="AM281" s="14"/>
      <c r="AO281" s="14"/>
      <c r="AP281" s="14"/>
      <c r="AQ281" s="14"/>
      <c r="AR281" s="14"/>
      <c r="AS281" s="14"/>
      <c r="AT281" s="14"/>
      <c r="AU281" s="14"/>
      <c r="AV281" s="14"/>
    </row>
    <row r="282" spans="1:48" ht="20.100000000000001" customHeight="1">
      <c r="A282" s="140">
        <v>23418</v>
      </c>
      <c r="B282" s="141" t="s">
        <v>280</v>
      </c>
      <c r="C282" s="141" t="s">
        <v>469</v>
      </c>
      <c r="D282" s="142" t="s">
        <v>119</v>
      </c>
      <c r="E282" s="142" t="s">
        <v>862</v>
      </c>
      <c r="F282" s="143">
        <v>6</v>
      </c>
      <c r="G282" s="143">
        <v>30</v>
      </c>
      <c r="H282" s="143" t="s">
        <v>132</v>
      </c>
      <c r="I282" s="144">
        <v>0.08</v>
      </c>
      <c r="J282" s="145" t="s">
        <v>790</v>
      </c>
      <c r="K282" s="141"/>
      <c r="L282" s="141" t="s">
        <v>121</v>
      </c>
      <c r="M282" s="145">
        <v>269</v>
      </c>
      <c r="N282" s="145"/>
      <c r="O282" s="17">
        <f t="shared" si="28"/>
        <v>0</v>
      </c>
      <c r="P282" s="17">
        <f t="shared" si="26"/>
        <v>0</v>
      </c>
      <c r="Q282" s="157">
        <f t="shared" si="27"/>
        <v>0</v>
      </c>
      <c r="R282" s="178"/>
      <c r="S282" s="179"/>
      <c r="T282" s="179"/>
      <c r="U282" s="179"/>
      <c r="V282" s="179"/>
      <c r="W282" s="179"/>
      <c r="X282" s="179"/>
      <c r="Y282" s="179"/>
      <c r="Z282" s="179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4"/>
      <c r="AO282" s="14"/>
      <c r="AP282" s="14"/>
      <c r="AQ282" s="14"/>
      <c r="AR282" s="14"/>
      <c r="AS282" s="14"/>
      <c r="AT282" s="14"/>
      <c r="AU282" s="14"/>
      <c r="AV282" s="14"/>
    </row>
    <row r="283" spans="1:48" ht="20.100000000000001" customHeight="1">
      <c r="A283" s="148">
        <v>25932</v>
      </c>
      <c r="B283" s="149" t="s">
        <v>726</v>
      </c>
      <c r="C283" s="149" t="s">
        <v>727</v>
      </c>
      <c r="D283" s="150" t="s">
        <v>142</v>
      </c>
      <c r="E283" s="150" t="s">
        <v>862</v>
      </c>
      <c r="F283" s="151">
        <v>14</v>
      </c>
      <c r="G283" s="151">
        <v>30</v>
      </c>
      <c r="H283" s="151" t="s">
        <v>240</v>
      </c>
      <c r="I283" s="152"/>
      <c r="J283" s="149" t="s">
        <v>795</v>
      </c>
      <c r="K283" s="149"/>
      <c r="L283" s="149" t="s">
        <v>121</v>
      </c>
      <c r="M283" s="153">
        <v>270</v>
      </c>
      <c r="N283" s="153"/>
      <c r="O283" s="17">
        <f t="shared" si="28"/>
        <v>0</v>
      </c>
      <c r="P283" s="17">
        <f t="shared" si="26"/>
        <v>0</v>
      </c>
      <c r="Q283" s="157">
        <f t="shared" si="27"/>
        <v>0</v>
      </c>
      <c r="R283" s="178"/>
      <c r="S283" s="179"/>
      <c r="T283" s="179"/>
      <c r="U283" s="179"/>
      <c r="V283" s="179"/>
      <c r="W283" s="179"/>
      <c r="X283" s="179"/>
      <c r="Y283" s="179"/>
      <c r="Z283" s="179"/>
      <c r="AA283" s="169"/>
      <c r="AB283" s="169"/>
      <c r="AC283" s="169"/>
      <c r="AD283" s="169"/>
      <c r="AE283" s="169"/>
      <c r="AF283" s="169"/>
      <c r="AG283" s="169"/>
      <c r="AH283" s="169"/>
      <c r="AI283" s="169"/>
      <c r="AJ283" s="169"/>
      <c r="AK283" s="169"/>
      <c r="AL283" s="169"/>
      <c r="AM283" s="14"/>
      <c r="AO283" s="14"/>
      <c r="AP283" s="14"/>
      <c r="AQ283" s="14"/>
      <c r="AR283" s="14"/>
      <c r="AS283" s="14"/>
      <c r="AT283" s="14"/>
      <c r="AU283" s="14"/>
      <c r="AV283" s="14"/>
    </row>
    <row r="284" spans="1:48" ht="20.100000000000001" customHeight="1">
      <c r="A284" s="140">
        <v>25933</v>
      </c>
      <c r="B284" s="141" t="s">
        <v>728</v>
      </c>
      <c r="C284" s="141" t="s">
        <v>729</v>
      </c>
      <c r="D284" s="142" t="s">
        <v>119</v>
      </c>
      <c r="E284" s="142" t="s">
        <v>862</v>
      </c>
      <c r="F284" s="143">
        <v>6</v>
      </c>
      <c r="G284" s="143">
        <v>30</v>
      </c>
      <c r="H284" s="143" t="s">
        <v>124</v>
      </c>
      <c r="I284" s="144">
        <v>0.05</v>
      </c>
      <c r="J284" s="145" t="s">
        <v>793</v>
      </c>
      <c r="K284" s="141"/>
      <c r="L284" s="141" t="s">
        <v>121</v>
      </c>
      <c r="M284" s="145">
        <v>271</v>
      </c>
      <c r="N284" s="145"/>
      <c r="O284" s="17">
        <f t="shared" si="28"/>
        <v>0</v>
      </c>
      <c r="P284" s="17">
        <f t="shared" si="26"/>
        <v>0</v>
      </c>
      <c r="Q284" s="157">
        <f t="shared" si="27"/>
        <v>0</v>
      </c>
      <c r="R284" s="178"/>
      <c r="S284" s="179"/>
      <c r="T284" s="179"/>
      <c r="U284" s="179"/>
      <c r="V284" s="179"/>
      <c r="W284" s="179"/>
      <c r="X284" s="179"/>
      <c r="Y284" s="179"/>
      <c r="Z284" s="179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4"/>
      <c r="AO284" s="14"/>
      <c r="AP284" s="14"/>
      <c r="AQ284" s="14"/>
      <c r="AR284" s="14"/>
      <c r="AS284" s="14"/>
      <c r="AT284" s="14"/>
      <c r="AU284" s="14"/>
      <c r="AV284" s="14"/>
    </row>
    <row r="285" spans="1:48" ht="20.100000000000001" customHeight="1">
      <c r="A285" s="148">
        <v>11087</v>
      </c>
      <c r="B285" s="149" t="s">
        <v>133</v>
      </c>
      <c r="C285" s="149" t="s">
        <v>134</v>
      </c>
      <c r="D285" s="150" t="s">
        <v>119</v>
      </c>
      <c r="E285" s="150" t="s">
        <v>862</v>
      </c>
      <c r="F285" s="151">
        <v>6</v>
      </c>
      <c r="G285" s="151">
        <v>30</v>
      </c>
      <c r="H285" s="151" t="s">
        <v>119</v>
      </c>
      <c r="I285" s="152"/>
      <c r="J285" s="149" t="s">
        <v>792</v>
      </c>
      <c r="K285" s="149"/>
      <c r="L285" s="149" t="s">
        <v>121</v>
      </c>
      <c r="M285" s="153">
        <v>272</v>
      </c>
      <c r="N285" s="153"/>
      <c r="O285" s="17">
        <f t="shared" si="28"/>
        <v>0</v>
      </c>
      <c r="P285" s="17">
        <f t="shared" si="26"/>
        <v>0</v>
      </c>
      <c r="Q285" s="157">
        <f t="shared" si="27"/>
        <v>0</v>
      </c>
      <c r="R285" s="178"/>
      <c r="S285" s="179"/>
      <c r="T285" s="179"/>
      <c r="U285" s="179"/>
      <c r="V285" s="179"/>
      <c r="W285" s="179"/>
      <c r="X285" s="179"/>
      <c r="Y285" s="179"/>
      <c r="Z285" s="179"/>
      <c r="AA285" s="169"/>
      <c r="AB285" s="169"/>
      <c r="AC285" s="169"/>
      <c r="AD285" s="169"/>
      <c r="AE285" s="169"/>
      <c r="AF285" s="169"/>
      <c r="AG285" s="169"/>
      <c r="AH285" s="169"/>
      <c r="AI285" s="169"/>
      <c r="AJ285" s="169"/>
      <c r="AK285" s="169"/>
      <c r="AL285" s="169"/>
      <c r="AM285" s="14"/>
      <c r="AO285" s="14"/>
      <c r="AP285" s="14"/>
      <c r="AQ285" s="14"/>
      <c r="AR285" s="14"/>
      <c r="AS285" s="14"/>
      <c r="AT285" s="14"/>
      <c r="AU285" s="14"/>
      <c r="AV285" s="14"/>
    </row>
    <row r="286" spans="1:48" ht="20.100000000000001" customHeight="1">
      <c r="A286" s="140">
        <v>11766</v>
      </c>
      <c r="B286" s="141" t="s">
        <v>133</v>
      </c>
      <c r="C286" s="141" t="s">
        <v>143</v>
      </c>
      <c r="D286" s="142" t="s">
        <v>119</v>
      </c>
      <c r="E286" s="142" t="s">
        <v>862</v>
      </c>
      <c r="F286" s="143">
        <v>6</v>
      </c>
      <c r="G286" s="143">
        <v>30</v>
      </c>
      <c r="H286" s="143" t="s">
        <v>132</v>
      </c>
      <c r="I286" s="144"/>
      <c r="J286" s="145" t="s">
        <v>792</v>
      </c>
      <c r="K286" s="141"/>
      <c r="L286" s="141" t="s">
        <v>121</v>
      </c>
      <c r="M286" s="145">
        <v>273</v>
      </c>
      <c r="N286" s="145"/>
      <c r="O286" s="17">
        <f t="shared" si="28"/>
        <v>0</v>
      </c>
      <c r="P286" s="17">
        <f t="shared" si="26"/>
        <v>0</v>
      </c>
      <c r="Q286" s="157">
        <f t="shared" si="27"/>
        <v>0</v>
      </c>
      <c r="R286" s="178"/>
      <c r="S286" s="179"/>
      <c r="T286" s="179"/>
      <c r="U286" s="179"/>
      <c r="V286" s="179"/>
      <c r="W286" s="179"/>
      <c r="X286" s="179"/>
      <c r="Y286" s="179"/>
      <c r="Z286" s="179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4"/>
      <c r="AO286" s="14"/>
      <c r="AP286" s="14"/>
      <c r="AQ286" s="14"/>
      <c r="AR286" s="14"/>
      <c r="AS286" s="14"/>
      <c r="AT286" s="14"/>
      <c r="AU286" s="14"/>
      <c r="AV286" s="14"/>
    </row>
    <row r="287" spans="1:48" ht="20.100000000000001" customHeight="1">
      <c r="A287" s="148">
        <v>25976</v>
      </c>
      <c r="B287" s="149" t="s">
        <v>133</v>
      </c>
      <c r="C287" s="149" t="s">
        <v>135</v>
      </c>
      <c r="D287" s="150" t="s">
        <v>119</v>
      </c>
      <c r="E287" s="150" t="s">
        <v>862</v>
      </c>
      <c r="F287" s="151">
        <v>6</v>
      </c>
      <c r="G287" s="151">
        <v>30</v>
      </c>
      <c r="H287" s="151" t="s">
        <v>132</v>
      </c>
      <c r="I287" s="152"/>
      <c r="J287" s="149" t="s">
        <v>792</v>
      </c>
      <c r="K287" s="149"/>
      <c r="L287" s="149" t="s">
        <v>121</v>
      </c>
      <c r="M287" s="153">
        <v>274</v>
      </c>
      <c r="N287" s="153"/>
      <c r="O287" s="17">
        <f t="shared" si="28"/>
        <v>0</v>
      </c>
      <c r="P287" s="17">
        <f t="shared" si="26"/>
        <v>0</v>
      </c>
      <c r="Q287" s="157">
        <f t="shared" si="27"/>
        <v>0</v>
      </c>
      <c r="R287" s="178"/>
      <c r="S287" s="179"/>
      <c r="T287" s="179"/>
      <c r="U287" s="179"/>
      <c r="V287" s="179"/>
      <c r="W287" s="179"/>
      <c r="X287" s="179"/>
      <c r="Y287" s="179"/>
      <c r="Z287" s="179"/>
      <c r="AA287" s="169"/>
      <c r="AB287" s="169"/>
      <c r="AC287" s="169"/>
      <c r="AD287" s="169"/>
      <c r="AE287" s="169"/>
      <c r="AF287" s="169"/>
      <c r="AG287" s="169"/>
      <c r="AH287" s="169"/>
      <c r="AI287" s="169"/>
      <c r="AJ287" s="169"/>
      <c r="AK287" s="169"/>
      <c r="AL287" s="169"/>
      <c r="AM287" s="14"/>
      <c r="AO287" s="14"/>
      <c r="AP287" s="14"/>
      <c r="AQ287" s="14"/>
      <c r="AR287" s="14"/>
      <c r="AS287" s="14"/>
      <c r="AT287" s="14"/>
      <c r="AU287" s="14"/>
      <c r="AV287" s="14"/>
    </row>
    <row r="288" spans="1:48" ht="20.100000000000001" customHeight="1">
      <c r="A288" s="140">
        <v>25977</v>
      </c>
      <c r="B288" s="141" t="s">
        <v>136</v>
      </c>
      <c r="C288" s="141" t="s">
        <v>137</v>
      </c>
      <c r="D288" s="142" t="s">
        <v>119</v>
      </c>
      <c r="E288" s="142" t="s">
        <v>862</v>
      </c>
      <c r="F288" s="143">
        <v>8</v>
      </c>
      <c r="G288" s="143">
        <v>30</v>
      </c>
      <c r="H288" s="143" t="s">
        <v>124</v>
      </c>
      <c r="I288" s="144">
        <v>0.12</v>
      </c>
      <c r="J288" s="145" t="s">
        <v>795</v>
      </c>
      <c r="K288" s="141"/>
      <c r="L288" s="141" t="s">
        <v>121</v>
      </c>
      <c r="M288" s="145">
        <v>275</v>
      </c>
      <c r="N288" s="145"/>
      <c r="O288" s="17">
        <f t="shared" si="28"/>
        <v>0</v>
      </c>
      <c r="P288" s="17">
        <f t="shared" si="26"/>
        <v>0</v>
      </c>
      <c r="Q288" s="157">
        <f t="shared" si="27"/>
        <v>0</v>
      </c>
      <c r="R288" s="178"/>
      <c r="S288" s="179"/>
      <c r="T288" s="179"/>
      <c r="U288" s="179"/>
      <c r="V288" s="179"/>
      <c r="W288" s="179"/>
      <c r="X288" s="179"/>
      <c r="Y288" s="179"/>
      <c r="Z288" s="179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4"/>
      <c r="AO288" s="14"/>
      <c r="AP288" s="14"/>
      <c r="AQ288" s="14"/>
      <c r="AR288" s="14"/>
      <c r="AS288" s="14"/>
      <c r="AT288" s="14"/>
      <c r="AU288" s="14"/>
      <c r="AV288" s="14"/>
    </row>
    <row r="289" spans="1:48" ht="20.100000000000001" customHeight="1">
      <c r="A289" s="148">
        <v>25821</v>
      </c>
      <c r="B289" s="149" t="s">
        <v>136</v>
      </c>
      <c r="C289" s="149" t="s">
        <v>439</v>
      </c>
      <c r="D289" s="150" t="s">
        <v>119</v>
      </c>
      <c r="E289" s="150" t="s">
        <v>862</v>
      </c>
      <c r="F289" s="151">
        <v>8</v>
      </c>
      <c r="G289" s="151">
        <v>30</v>
      </c>
      <c r="H289" s="151" t="s">
        <v>124</v>
      </c>
      <c r="I289" s="152">
        <v>0.12</v>
      </c>
      <c r="J289" s="149" t="s">
        <v>791</v>
      </c>
      <c r="K289" s="149"/>
      <c r="L289" s="149" t="s">
        <v>121</v>
      </c>
      <c r="M289" s="153">
        <v>276</v>
      </c>
      <c r="N289" s="153"/>
      <c r="O289" s="17">
        <f t="shared" si="28"/>
        <v>0</v>
      </c>
      <c r="P289" s="17">
        <f t="shared" si="26"/>
        <v>0</v>
      </c>
      <c r="Q289" s="157">
        <f t="shared" si="27"/>
        <v>0</v>
      </c>
      <c r="R289" s="178"/>
      <c r="S289" s="179"/>
      <c r="T289" s="179"/>
      <c r="U289" s="179"/>
      <c r="V289" s="179"/>
      <c r="W289" s="179"/>
      <c r="X289" s="179"/>
      <c r="Y289" s="179"/>
      <c r="Z289" s="179"/>
      <c r="AA289" s="169"/>
      <c r="AB289" s="169"/>
      <c r="AC289" s="169"/>
      <c r="AD289" s="169"/>
      <c r="AE289" s="169"/>
      <c r="AF289" s="169"/>
      <c r="AG289" s="169"/>
      <c r="AH289" s="169"/>
      <c r="AI289" s="169"/>
      <c r="AJ289" s="169"/>
      <c r="AK289" s="169"/>
      <c r="AL289" s="169"/>
      <c r="AM289" s="14"/>
      <c r="AO289" s="14"/>
      <c r="AP289" s="14"/>
      <c r="AQ289" s="14"/>
      <c r="AR289" s="14"/>
      <c r="AS289" s="14"/>
      <c r="AT289" s="14"/>
      <c r="AU289" s="14"/>
      <c r="AV289" s="14"/>
    </row>
    <row r="290" spans="1:48" ht="20.100000000000001" customHeight="1">
      <c r="A290" s="140">
        <v>26735</v>
      </c>
      <c r="B290" s="141" t="s">
        <v>440</v>
      </c>
      <c r="C290" s="141" t="s">
        <v>441</v>
      </c>
      <c r="D290" s="142" t="s">
        <v>119</v>
      </c>
      <c r="E290" s="142" t="s">
        <v>862</v>
      </c>
      <c r="F290" s="143">
        <v>8</v>
      </c>
      <c r="G290" s="143">
        <v>30</v>
      </c>
      <c r="H290" s="143" t="s">
        <v>124</v>
      </c>
      <c r="I290" s="144">
        <v>0.15</v>
      </c>
      <c r="J290" s="145" t="s">
        <v>795</v>
      </c>
      <c r="K290" s="141"/>
      <c r="L290" s="141" t="s">
        <v>121</v>
      </c>
      <c r="M290" s="145">
        <v>277</v>
      </c>
      <c r="N290" s="145"/>
      <c r="O290" s="17">
        <f t="shared" si="28"/>
        <v>0</v>
      </c>
      <c r="P290" s="17">
        <f t="shared" si="26"/>
        <v>0</v>
      </c>
      <c r="Q290" s="157">
        <f t="shared" si="27"/>
        <v>0</v>
      </c>
      <c r="R290" s="178"/>
      <c r="S290" s="179"/>
      <c r="T290" s="179"/>
      <c r="U290" s="179"/>
      <c r="V290" s="179"/>
      <c r="W290" s="179"/>
      <c r="X290" s="179"/>
      <c r="Y290" s="179"/>
      <c r="Z290" s="179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4"/>
      <c r="AO290" s="14"/>
      <c r="AP290" s="14"/>
      <c r="AQ290" s="14"/>
      <c r="AR290" s="14"/>
      <c r="AS290" s="14"/>
      <c r="AT290" s="14"/>
      <c r="AU290" s="14"/>
      <c r="AV290" s="14"/>
    </row>
    <row r="291" spans="1:48" ht="20.100000000000001" customHeight="1">
      <c r="A291" s="148">
        <v>26737</v>
      </c>
      <c r="B291" s="149" t="s">
        <v>440</v>
      </c>
      <c r="C291" s="149" t="s">
        <v>442</v>
      </c>
      <c r="D291" s="150" t="s">
        <v>119</v>
      </c>
      <c r="E291" s="150" t="s">
        <v>862</v>
      </c>
      <c r="F291" s="151">
        <v>8</v>
      </c>
      <c r="G291" s="151">
        <v>30</v>
      </c>
      <c r="H291" s="151" t="s">
        <v>124</v>
      </c>
      <c r="I291" s="152">
        <v>0.15</v>
      </c>
      <c r="J291" s="149" t="s">
        <v>795</v>
      </c>
      <c r="K291" s="149"/>
      <c r="L291" s="149" t="s">
        <v>121</v>
      </c>
      <c r="M291" s="153">
        <v>278</v>
      </c>
      <c r="N291" s="153"/>
      <c r="O291" s="17">
        <f t="shared" si="28"/>
        <v>0</v>
      </c>
      <c r="P291" s="17">
        <f t="shared" si="26"/>
        <v>0</v>
      </c>
      <c r="Q291" s="157">
        <f t="shared" si="27"/>
        <v>0</v>
      </c>
      <c r="R291" s="178"/>
      <c r="S291" s="179"/>
      <c r="T291" s="179"/>
      <c r="U291" s="179"/>
      <c r="V291" s="179"/>
      <c r="W291" s="179"/>
      <c r="X291" s="179"/>
      <c r="Y291" s="179"/>
      <c r="Z291" s="179"/>
      <c r="AA291" s="169"/>
      <c r="AB291" s="169"/>
      <c r="AC291" s="169"/>
      <c r="AD291" s="169"/>
      <c r="AE291" s="169"/>
      <c r="AF291" s="169"/>
      <c r="AG291" s="169"/>
      <c r="AH291" s="169"/>
      <c r="AI291" s="169"/>
      <c r="AJ291" s="169"/>
      <c r="AK291" s="169"/>
      <c r="AL291" s="169"/>
      <c r="AM291" s="14"/>
      <c r="AO291" s="14"/>
      <c r="AP291" s="14"/>
      <c r="AQ291" s="14"/>
      <c r="AR291" s="14"/>
      <c r="AS291" s="14"/>
      <c r="AT291" s="14"/>
      <c r="AU291" s="14"/>
      <c r="AV291" s="14"/>
    </row>
    <row r="292" spans="1:48" ht="20.100000000000001" customHeight="1">
      <c r="A292" s="140">
        <v>26739</v>
      </c>
      <c r="B292" s="141" t="s">
        <v>440</v>
      </c>
      <c r="C292" s="141" t="s">
        <v>443</v>
      </c>
      <c r="D292" s="142" t="s">
        <v>119</v>
      </c>
      <c r="E292" s="142" t="s">
        <v>862</v>
      </c>
      <c r="F292" s="143">
        <v>8</v>
      </c>
      <c r="G292" s="143">
        <v>30</v>
      </c>
      <c r="H292" s="143" t="s">
        <v>124</v>
      </c>
      <c r="I292" s="144">
        <v>0.15</v>
      </c>
      <c r="J292" s="145" t="s">
        <v>795</v>
      </c>
      <c r="K292" s="141"/>
      <c r="L292" s="141" t="s">
        <v>121</v>
      </c>
      <c r="M292" s="145">
        <v>279</v>
      </c>
      <c r="N292" s="145"/>
      <c r="O292" s="17">
        <f t="shared" si="28"/>
        <v>0</v>
      </c>
      <c r="P292" s="17">
        <f t="shared" si="26"/>
        <v>0</v>
      </c>
      <c r="Q292" s="157">
        <f t="shared" si="27"/>
        <v>0</v>
      </c>
      <c r="R292" s="178"/>
      <c r="S292" s="179"/>
      <c r="T292" s="179"/>
      <c r="U292" s="179"/>
      <c r="V292" s="179"/>
      <c r="W292" s="179"/>
      <c r="X292" s="179"/>
      <c r="Y292" s="179"/>
      <c r="Z292" s="179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4"/>
      <c r="AO292" s="14"/>
      <c r="AP292" s="14"/>
      <c r="AQ292" s="14"/>
      <c r="AR292" s="14"/>
      <c r="AS292" s="14"/>
      <c r="AT292" s="14"/>
      <c r="AU292" s="14"/>
      <c r="AV292" s="14"/>
    </row>
    <row r="293" spans="1:48" ht="20.100000000000001" customHeight="1">
      <c r="A293" s="148">
        <v>2759</v>
      </c>
      <c r="B293" s="149" t="s">
        <v>285</v>
      </c>
      <c r="C293" s="149" t="s">
        <v>730</v>
      </c>
      <c r="D293" s="150" t="s">
        <v>119</v>
      </c>
      <c r="E293" s="150" t="s">
        <v>862</v>
      </c>
      <c r="F293" s="151">
        <v>10</v>
      </c>
      <c r="G293" s="151">
        <v>30</v>
      </c>
      <c r="H293" s="151" t="s">
        <v>124</v>
      </c>
      <c r="I293" s="152"/>
      <c r="J293" s="149" t="s">
        <v>794</v>
      </c>
      <c r="K293" s="149"/>
      <c r="L293" s="149" t="s">
        <v>121</v>
      </c>
      <c r="M293" s="153">
        <v>281</v>
      </c>
      <c r="N293" s="153"/>
      <c r="O293" s="17">
        <f t="shared" si="28"/>
        <v>0</v>
      </c>
      <c r="P293" s="17">
        <f t="shared" si="26"/>
        <v>0</v>
      </c>
      <c r="Q293" s="157">
        <f t="shared" si="27"/>
        <v>0</v>
      </c>
      <c r="R293" s="178"/>
      <c r="S293" s="179"/>
      <c r="T293" s="179"/>
      <c r="U293" s="179"/>
      <c r="V293" s="179"/>
      <c r="W293" s="179"/>
      <c r="X293" s="179"/>
      <c r="Y293" s="179"/>
      <c r="Z293" s="179"/>
      <c r="AA293" s="169"/>
      <c r="AB293" s="169"/>
      <c r="AC293" s="169"/>
      <c r="AD293" s="169"/>
      <c r="AE293" s="169"/>
      <c r="AF293" s="169"/>
      <c r="AG293" s="169"/>
      <c r="AH293" s="169"/>
      <c r="AI293" s="169"/>
      <c r="AJ293" s="169"/>
      <c r="AK293" s="169"/>
      <c r="AL293" s="169"/>
      <c r="AM293" s="14"/>
      <c r="AO293" s="14"/>
      <c r="AP293" s="14"/>
      <c r="AQ293" s="14"/>
      <c r="AR293" s="14"/>
      <c r="AS293" s="14"/>
      <c r="AT293" s="14"/>
      <c r="AU293" s="14"/>
      <c r="AV293" s="14"/>
    </row>
    <row r="294" spans="1:48" ht="20.100000000000001" customHeight="1">
      <c r="A294" s="140">
        <v>23803</v>
      </c>
      <c r="B294" s="141" t="s">
        <v>285</v>
      </c>
      <c r="C294" s="141" t="s">
        <v>731</v>
      </c>
      <c r="D294" s="142" t="s">
        <v>119</v>
      </c>
      <c r="E294" s="142" t="s">
        <v>862</v>
      </c>
      <c r="F294" s="143">
        <v>10</v>
      </c>
      <c r="G294" s="143">
        <v>30</v>
      </c>
      <c r="H294" s="143" t="s">
        <v>124</v>
      </c>
      <c r="I294" s="144"/>
      <c r="J294" s="145" t="s">
        <v>794</v>
      </c>
      <c r="K294" s="141"/>
      <c r="L294" s="141" t="s">
        <v>121</v>
      </c>
      <c r="M294" s="145">
        <v>282</v>
      </c>
      <c r="N294" s="145"/>
      <c r="O294" s="17">
        <f t="shared" si="28"/>
        <v>0</v>
      </c>
      <c r="P294" s="17">
        <f t="shared" si="26"/>
        <v>0</v>
      </c>
      <c r="Q294" s="157">
        <f t="shared" si="27"/>
        <v>0</v>
      </c>
      <c r="R294" s="178"/>
      <c r="S294" s="179"/>
      <c r="T294" s="179"/>
      <c r="U294" s="179"/>
      <c r="V294" s="179"/>
      <c r="W294" s="179"/>
      <c r="X294" s="179"/>
      <c r="Y294" s="179"/>
      <c r="Z294" s="179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4"/>
      <c r="AO294" s="14"/>
      <c r="AP294" s="14"/>
      <c r="AQ294" s="14"/>
      <c r="AR294" s="14"/>
      <c r="AS294" s="14"/>
      <c r="AT294" s="14"/>
      <c r="AU294" s="14"/>
      <c r="AV294" s="14"/>
    </row>
    <row r="295" spans="1:48" ht="20.100000000000001" customHeight="1">
      <c r="A295" s="148">
        <v>2760</v>
      </c>
      <c r="B295" s="149" t="s">
        <v>285</v>
      </c>
      <c r="C295" s="149" t="s">
        <v>286</v>
      </c>
      <c r="D295" s="150" t="s">
        <v>119</v>
      </c>
      <c r="E295" s="150" t="s">
        <v>862</v>
      </c>
      <c r="F295" s="151">
        <v>10</v>
      </c>
      <c r="G295" s="151">
        <v>30</v>
      </c>
      <c r="H295" s="151" t="s">
        <v>124</v>
      </c>
      <c r="I295" s="152"/>
      <c r="J295" s="149" t="s">
        <v>794</v>
      </c>
      <c r="K295" s="149"/>
      <c r="L295" s="149" t="s">
        <v>121</v>
      </c>
      <c r="M295" s="153">
        <v>283</v>
      </c>
      <c r="N295" s="153"/>
      <c r="O295" s="17">
        <f t="shared" si="28"/>
        <v>0</v>
      </c>
      <c r="P295" s="17">
        <f t="shared" si="26"/>
        <v>0</v>
      </c>
      <c r="Q295" s="157">
        <f t="shared" si="27"/>
        <v>0</v>
      </c>
      <c r="R295" s="178"/>
      <c r="S295" s="179"/>
      <c r="T295" s="179"/>
      <c r="U295" s="179"/>
      <c r="V295" s="179"/>
      <c r="W295" s="179"/>
      <c r="X295" s="179"/>
      <c r="Y295" s="179"/>
      <c r="Z295" s="179"/>
      <c r="AA295" s="169"/>
      <c r="AB295" s="169"/>
      <c r="AC295" s="169"/>
      <c r="AD295" s="169"/>
      <c r="AE295" s="169"/>
      <c r="AF295" s="169"/>
      <c r="AG295" s="169"/>
      <c r="AH295" s="169"/>
      <c r="AI295" s="169"/>
      <c r="AJ295" s="169"/>
      <c r="AK295" s="169"/>
      <c r="AL295" s="169"/>
      <c r="AM295" s="14"/>
      <c r="AO295" s="14"/>
      <c r="AP295" s="14"/>
      <c r="AQ295" s="14"/>
      <c r="AR295" s="14"/>
      <c r="AS295" s="14"/>
      <c r="AT295" s="14"/>
      <c r="AU295" s="14"/>
      <c r="AV295" s="14"/>
    </row>
    <row r="296" spans="1:48" ht="20.100000000000001" customHeight="1">
      <c r="A296" s="122"/>
      <c r="B296" s="128" t="s">
        <v>289</v>
      </c>
      <c r="C296" s="123"/>
      <c r="D296" s="124"/>
      <c r="E296" s="124"/>
      <c r="F296" s="124"/>
      <c r="G296" s="124"/>
      <c r="H296" s="124"/>
      <c r="I296" s="125"/>
      <c r="J296" s="123" t="s">
        <v>247</v>
      </c>
      <c r="K296" s="123"/>
      <c r="L296" s="123"/>
      <c r="M296" s="123">
        <v>284</v>
      </c>
      <c r="N296" s="123"/>
      <c r="O296" s="17"/>
      <c r="P296" s="17"/>
      <c r="Q296" s="157"/>
      <c r="R296" s="172"/>
      <c r="S296" s="173"/>
      <c r="T296" s="173"/>
      <c r="U296" s="173"/>
      <c r="V296" s="173"/>
      <c r="W296" s="173"/>
      <c r="X296" s="173"/>
      <c r="Y296" s="173"/>
      <c r="Z296" s="173"/>
      <c r="AA296" s="173"/>
      <c r="AB296" s="173"/>
      <c r="AC296" s="173"/>
      <c r="AD296" s="173"/>
      <c r="AE296" s="173"/>
      <c r="AF296" s="173"/>
      <c r="AG296" s="173"/>
      <c r="AH296" s="173"/>
      <c r="AI296" s="173"/>
      <c r="AJ296" s="173"/>
      <c r="AK296" s="173"/>
      <c r="AL296" s="173"/>
      <c r="AM296" s="14"/>
      <c r="AO296" s="14"/>
      <c r="AP296" s="14"/>
      <c r="AQ296" s="14"/>
      <c r="AR296" s="14"/>
      <c r="AS296" s="14"/>
      <c r="AT296" s="14"/>
      <c r="AU296" s="14"/>
      <c r="AV296" s="14"/>
    </row>
    <row r="297" spans="1:48" ht="20.100000000000001" customHeight="1">
      <c r="A297" s="140">
        <v>12331</v>
      </c>
      <c r="B297" s="141" t="s">
        <v>732</v>
      </c>
      <c r="C297" s="141" t="s">
        <v>733</v>
      </c>
      <c r="D297" s="142" t="s">
        <v>119</v>
      </c>
      <c r="E297" s="142" t="s">
        <v>862</v>
      </c>
      <c r="F297" s="143">
        <v>6</v>
      </c>
      <c r="G297" s="143">
        <v>30</v>
      </c>
      <c r="H297" s="143" t="s">
        <v>119</v>
      </c>
      <c r="I297" s="144"/>
      <c r="J297" s="145" t="s">
        <v>792</v>
      </c>
      <c r="K297" s="141"/>
      <c r="L297" s="141" t="s">
        <v>121</v>
      </c>
      <c r="M297" s="145">
        <v>285</v>
      </c>
      <c r="N297" s="145"/>
      <c r="O297" s="17">
        <f t="shared" si="28"/>
        <v>0</v>
      </c>
      <c r="P297" s="17">
        <f>Q297/G297</f>
        <v>0</v>
      </c>
      <c r="Q297" s="157">
        <f t="shared" si="27"/>
        <v>0</v>
      </c>
      <c r="R297" s="178"/>
      <c r="S297" s="179"/>
      <c r="T297" s="179"/>
      <c r="U297" s="179"/>
      <c r="V297" s="179"/>
      <c r="W297" s="179"/>
      <c r="X297" s="179"/>
      <c r="Y297" s="179"/>
      <c r="Z297" s="179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4"/>
      <c r="AO297" s="14"/>
      <c r="AP297" s="14"/>
      <c r="AQ297" s="14"/>
      <c r="AR297" s="14"/>
      <c r="AS297" s="14"/>
      <c r="AT297" s="14"/>
      <c r="AU297" s="14"/>
      <c r="AV297" s="14"/>
    </row>
    <row r="298" spans="1:48" ht="20.100000000000001" customHeight="1">
      <c r="A298" s="148">
        <v>3785</v>
      </c>
      <c r="B298" s="149" t="s">
        <v>734</v>
      </c>
      <c r="C298" s="149" t="s">
        <v>735</v>
      </c>
      <c r="D298" s="150" t="s">
        <v>142</v>
      </c>
      <c r="E298" s="150" t="s">
        <v>862</v>
      </c>
      <c r="F298" s="151">
        <v>8</v>
      </c>
      <c r="G298" s="151">
        <v>30</v>
      </c>
      <c r="H298" s="151" t="s">
        <v>119</v>
      </c>
      <c r="I298" s="152"/>
      <c r="J298" s="149" t="s">
        <v>793</v>
      </c>
      <c r="K298" s="149"/>
      <c r="L298" s="149" t="s">
        <v>121</v>
      </c>
      <c r="M298" s="153">
        <v>286</v>
      </c>
      <c r="N298" s="153"/>
      <c r="O298" s="17">
        <f t="shared" si="28"/>
        <v>0</v>
      </c>
      <c r="P298" s="17">
        <f>Q298/G298</f>
        <v>0</v>
      </c>
      <c r="Q298" s="157">
        <f t="shared" si="27"/>
        <v>0</v>
      </c>
      <c r="R298" s="178"/>
      <c r="S298" s="179"/>
      <c r="T298" s="179"/>
      <c r="U298" s="179"/>
      <c r="V298" s="179"/>
      <c r="W298" s="179"/>
      <c r="X298" s="179"/>
      <c r="Y298" s="179"/>
      <c r="Z298" s="179"/>
      <c r="AA298" s="169"/>
      <c r="AB298" s="169"/>
      <c r="AC298" s="169"/>
      <c r="AD298" s="169"/>
      <c r="AE298" s="169"/>
      <c r="AF298" s="169"/>
      <c r="AG298" s="169"/>
      <c r="AH298" s="169"/>
      <c r="AI298" s="169"/>
      <c r="AJ298" s="169"/>
      <c r="AK298" s="169"/>
      <c r="AL298" s="169"/>
      <c r="AM298" s="14"/>
      <c r="AO298" s="14"/>
      <c r="AP298" s="14"/>
      <c r="AQ298" s="14"/>
      <c r="AR298" s="14"/>
      <c r="AS298" s="14"/>
      <c r="AT298" s="14"/>
      <c r="AU298" s="14"/>
      <c r="AV298" s="14"/>
    </row>
    <row r="299" spans="1:48" ht="20.100000000000001" customHeight="1">
      <c r="A299" s="140">
        <v>3787</v>
      </c>
      <c r="B299" s="141" t="s">
        <v>736</v>
      </c>
      <c r="C299" s="141" t="s">
        <v>130</v>
      </c>
      <c r="D299" s="142" t="s">
        <v>119</v>
      </c>
      <c r="E299" s="142" t="s">
        <v>862</v>
      </c>
      <c r="F299" s="143">
        <v>6</v>
      </c>
      <c r="G299" s="143">
        <v>30</v>
      </c>
      <c r="H299" s="143" t="s">
        <v>119</v>
      </c>
      <c r="I299" s="144"/>
      <c r="J299" s="145" t="s">
        <v>792</v>
      </c>
      <c r="K299" s="141"/>
      <c r="L299" s="141" t="s">
        <v>121</v>
      </c>
      <c r="M299" s="145">
        <v>287</v>
      </c>
      <c r="N299" s="145"/>
      <c r="O299" s="17">
        <f t="shared" si="28"/>
        <v>0</v>
      </c>
      <c r="P299" s="17">
        <f>Q299/G299</f>
        <v>0</v>
      </c>
      <c r="Q299" s="157">
        <f t="shared" si="27"/>
        <v>0</v>
      </c>
      <c r="R299" s="178"/>
      <c r="S299" s="179"/>
      <c r="T299" s="179"/>
      <c r="U299" s="179"/>
      <c r="V299" s="179"/>
      <c r="W299" s="179"/>
      <c r="X299" s="179"/>
      <c r="Y299" s="179"/>
      <c r="Z299" s="179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4"/>
      <c r="AO299" s="14"/>
      <c r="AP299" s="14"/>
      <c r="AQ299" s="14"/>
      <c r="AR299" s="14"/>
      <c r="AS299" s="14"/>
      <c r="AT299" s="14"/>
      <c r="AU299" s="14"/>
      <c r="AV299" s="14"/>
    </row>
    <row r="300" spans="1:48" ht="20.100000000000001" customHeight="1">
      <c r="A300" s="148">
        <v>25242</v>
      </c>
      <c r="B300" s="149" t="s">
        <v>737</v>
      </c>
      <c r="C300" s="149" t="s">
        <v>291</v>
      </c>
      <c r="D300" s="150" t="s">
        <v>119</v>
      </c>
      <c r="E300" s="150" t="s">
        <v>862</v>
      </c>
      <c r="F300" s="151">
        <v>10</v>
      </c>
      <c r="G300" s="151">
        <v>30</v>
      </c>
      <c r="H300" s="151" t="s">
        <v>132</v>
      </c>
      <c r="I300" s="152">
        <v>0.05</v>
      </c>
      <c r="J300" s="149" t="s">
        <v>794</v>
      </c>
      <c r="K300" s="149"/>
      <c r="L300" s="149" t="s">
        <v>121</v>
      </c>
      <c r="M300" s="153">
        <v>288</v>
      </c>
      <c r="N300" s="153"/>
      <c r="O300" s="17">
        <f t="shared" si="28"/>
        <v>0</v>
      </c>
      <c r="P300" s="17">
        <f>Q300/G300</f>
        <v>0</v>
      </c>
      <c r="Q300" s="157">
        <f t="shared" si="27"/>
        <v>0</v>
      </c>
      <c r="R300" s="178"/>
      <c r="S300" s="179"/>
      <c r="T300" s="179"/>
      <c r="U300" s="179"/>
      <c r="V300" s="179"/>
      <c r="W300" s="179"/>
      <c r="X300" s="179"/>
      <c r="Y300" s="179"/>
      <c r="Z300" s="179"/>
      <c r="AA300" s="169"/>
      <c r="AB300" s="169"/>
      <c r="AC300" s="169"/>
      <c r="AD300" s="169"/>
      <c r="AE300" s="169"/>
      <c r="AF300" s="169"/>
      <c r="AG300" s="169"/>
      <c r="AH300" s="169"/>
      <c r="AI300" s="169"/>
      <c r="AJ300" s="169"/>
      <c r="AK300" s="169"/>
      <c r="AL300" s="169"/>
      <c r="AM300" s="14"/>
      <c r="AO300" s="14"/>
      <c r="AP300" s="14"/>
      <c r="AQ300" s="14"/>
      <c r="AR300" s="14"/>
      <c r="AS300" s="14"/>
      <c r="AT300" s="14"/>
      <c r="AU300" s="14"/>
      <c r="AV300" s="14"/>
    </row>
    <row r="301" spans="1:48" ht="20.100000000000001" customHeight="1">
      <c r="A301" s="108"/>
      <c r="B301" s="114" t="s">
        <v>738</v>
      </c>
      <c r="C301" s="109"/>
      <c r="D301" s="110"/>
      <c r="E301" s="110"/>
      <c r="F301" s="110"/>
      <c r="G301" s="110"/>
      <c r="H301" s="110"/>
      <c r="I301" s="111"/>
      <c r="J301" s="109" t="s">
        <v>232</v>
      </c>
      <c r="K301" s="109"/>
      <c r="L301" s="109"/>
      <c r="M301" s="109">
        <v>289</v>
      </c>
      <c r="N301" s="109"/>
      <c r="O301" s="17"/>
      <c r="P301" s="17"/>
      <c r="Q301" s="157"/>
      <c r="R301" s="170"/>
      <c r="S301" s="171"/>
      <c r="T301" s="171"/>
      <c r="U301" s="171"/>
      <c r="V301" s="171"/>
      <c r="W301" s="171"/>
      <c r="X301" s="171"/>
      <c r="Y301" s="171"/>
      <c r="Z301" s="171"/>
      <c r="AA301" s="171"/>
      <c r="AB301" s="171"/>
      <c r="AC301" s="171"/>
      <c r="AD301" s="171"/>
      <c r="AE301" s="171"/>
      <c r="AF301" s="171"/>
      <c r="AG301" s="171"/>
      <c r="AH301" s="171"/>
      <c r="AI301" s="171"/>
      <c r="AJ301" s="171"/>
      <c r="AK301" s="171"/>
      <c r="AL301" s="171"/>
      <c r="AM301" s="14"/>
      <c r="AO301" s="14"/>
      <c r="AP301" s="14"/>
      <c r="AQ301" s="14"/>
      <c r="AR301" s="14"/>
      <c r="AS301" s="14"/>
      <c r="AT301" s="14"/>
      <c r="AU301" s="14"/>
      <c r="AV301" s="14"/>
    </row>
    <row r="302" spans="1:48" ht="20.100000000000001" customHeight="1">
      <c r="A302" s="140">
        <v>13278</v>
      </c>
      <c r="B302" s="141" t="s">
        <v>319</v>
      </c>
      <c r="C302" s="141" t="s">
        <v>320</v>
      </c>
      <c r="D302" s="142" t="s">
        <v>142</v>
      </c>
      <c r="E302" s="142" t="s">
        <v>862</v>
      </c>
      <c r="F302" s="143">
        <v>8</v>
      </c>
      <c r="G302" s="143">
        <v>30</v>
      </c>
      <c r="H302" s="143" t="s">
        <v>132</v>
      </c>
      <c r="I302" s="144"/>
      <c r="J302" s="145" t="s">
        <v>793</v>
      </c>
      <c r="K302" s="141"/>
      <c r="L302" s="141" t="s">
        <v>121</v>
      </c>
      <c r="M302" s="145">
        <v>290</v>
      </c>
      <c r="N302" s="145"/>
      <c r="O302" s="17">
        <f t="shared" si="28"/>
        <v>0</v>
      </c>
      <c r="P302" s="17">
        <f t="shared" ref="P302:P344" si="29">Q302/G302</f>
        <v>0</v>
      </c>
      <c r="Q302" s="157">
        <f t="shared" si="27"/>
        <v>0</v>
      </c>
      <c r="R302" s="178"/>
      <c r="S302" s="179"/>
      <c r="T302" s="179"/>
      <c r="U302" s="179"/>
      <c r="V302" s="179"/>
      <c r="W302" s="179"/>
      <c r="X302" s="179"/>
      <c r="Y302" s="179"/>
      <c r="Z302" s="179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4"/>
      <c r="AO302" s="14"/>
      <c r="AP302" s="14"/>
      <c r="AQ302" s="14"/>
      <c r="AR302" s="14"/>
      <c r="AS302" s="14"/>
      <c r="AT302" s="14"/>
      <c r="AU302" s="14"/>
      <c r="AV302" s="14"/>
    </row>
    <row r="303" spans="1:48" ht="20.100000000000001" customHeight="1">
      <c r="A303" s="148">
        <v>15057</v>
      </c>
      <c r="B303" s="149" t="s">
        <v>308</v>
      </c>
      <c r="C303" s="149" t="s">
        <v>130</v>
      </c>
      <c r="D303" s="150" t="s">
        <v>142</v>
      </c>
      <c r="E303" s="150" t="s">
        <v>862</v>
      </c>
      <c r="F303" s="151">
        <v>10</v>
      </c>
      <c r="G303" s="151">
        <v>30</v>
      </c>
      <c r="H303" s="151" t="s">
        <v>132</v>
      </c>
      <c r="I303" s="152"/>
      <c r="J303" s="149" t="s">
        <v>795</v>
      </c>
      <c r="K303" s="149"/>
      <c r="L303" s="149" t="s">
        <v>121</v>
      </c>
      <c r="M303" s="153">
        <v>291</v>
      </c>
      <c r="N303" s="153"/>
      <c r="O303" s="17">
        <f t="shared" si="28"/>
        <v>0</v>
      </c>
      <c r="P303" s="17">
        <f t="shared" si="29"/>
        <v>0</v>
      </c>
      <c r="Q303" s="157">
        <f t="shared" si="27"/>
        <v>0</v>
      </c>
      <c r="R303" s="178"/>
      <c r="S303" s="179"/>
      <c r="T303" s="179"/>
      <c r="U303" s="179"/>
      <c r="V303" s="179"/>
      <c r="W303" s="179"/>
      <c r="X303" s="179"/>
      <c r="Y303" s="179"/>
      <c r="Z303" s="179"/>
      <c r="AA303" s="169"/>
      <c r="AB303" s="169"/>
      <c r="AC303" s="169"/>
      <c r="AD303" s="169"/>
      <c r="AE303" s="169"/>
      <c r="AF303" s="169"/>
      <c r="AG303" s="169"/>
      <c r="AH303" s="169"/>
      <c r="AI303" s="169"/>
      <c r="AJ303" s="169"/>
      <c r="AK303" s="169"/>
      <c r="AL303" s="169"/>
      <c r="AM303" s="14"/>
      <c r="AO303" s="14"/>
      <c r="AP303" s="14"/>
      <c r="AQ303" s="14"/>
      <c r="AR303" s="14"/>
      <c r="AS303" s="14"/>
      <c r="AT303" s="14"/>
      <c r="AU303" s="14"/>
      <c r="AV303" s="14"/>
    </row>
    <row r="304" spans="1:48" ht="20.100000000000001" customHeight="1">
      <c r="A304" s="140">
        <v>12296</v>
      </c>
      <c r="B304" s="141" t="s">
        <v>606</v>
      </c>
      <c r="C304" s="141" t="s">
        <v>321</v>
      </c>
      <c r="D304" s="142" t="s">
        <v>142</v>
      </c>
      <c r="E304" s="142" t="s">
        <v>862</v>
      </c>
      <c r="F304" s="143">
        <v>8</v>
      </c>
      <c r="G304" s="143">
        <v>30</v>
      </c>
      <c r="H304" s="143" t="s">
        <v>232</v>
      </c>
      <c r="I304" s="144"/>
      <c r="J304" s="145" t="s">
        <v>793</v>
      </c>
      <c r="K304" s="141"/>
      <c r="L304" s="141" t="s">
        <v>121</v>
      </c>
      <c r="M304" s="145">
        <v>292</v>
      </c>
      <c r="N304" s="145"/>
      <c r="O304" s="17">
        <f t="shared" si="28"/>
        <v>0</v>
      </c>
      <c r="P304" s="17">
        <f t="shared" si="29"/>
        <v>0</v>
      </c>
      <c r="Q304" s="157">
        <f t="shared" si="27"/>
        <v>0</v>
      </c>
      <c r="R304" s="178"/>
      <c r="S304" s="179"/>
      <c r="T304" s="179"/>
      <c r="U304" s="179"/>
      <c r="V304" s="179"/>
      <c r="W304" s="179"/>
      <c r="X304" s="179"/>
      <c r="Y304" s="179"/>
      <c r="Z304" s="179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4"/>
      <c r="AO304" s="14"/>
      <c r="AP304" s="14"/>
      <c r="AQ304" s="14"/>
      <c r="AR304" s="14"/>
      <c r="AS304" s="14"/>
      <c r="AT304" s="14"/>
      <c r="AU304" s="14"/>
      <c r="AV304" s="14"/>
    </row>
    <row r="305" spans="1:48" ht="20.100000000000001" customHeight="1">
      <c r="A305" s="148">
        <v>12298</v>
      </c>
      <c r="B305" s="149" t="s">
        <v>322</v>
      </c>
      <c r="C305" s="149" t="s">
        <v>323</v>
      </c>
      <c r="D305" s="150" t="s">
        <v>142</v>
      </c>
      <c r="E305" s="150" t="s">
        <v>862</v>
      </c>
      <c r="F305" s="151">
        <v>6</v>
      </c>
      <c r="G305" s="151">
        <v>30</v>
      </c>
      <c r="H305" s="151" t="s">
        <v>227</v>
      </c>
      <c r="I305" s="152"/>
      <c r="J305" s="149" t="s">
        <v>793</v>
      </c>
      <c r="K305" s="149"/>
      <c r="L305" s="149" t="s">
        <v>121</v>
      </c>
      <c r="M305" s="153">
        <v>293</v>
      </c>
      <c r="N305" s="153"/>
      <c r="O305" s="17">
        <f t="shared" si="28"/>
        <v>0</v>
      </c>
      <c r="P305" s="17">
        <f t="shared" si="29"/>
        <v>0</v>
      </c>
      <c r="Q305" s="157">
        <f t="shared" si="27"/>
        <v>0</v>
      </c>
      <c r="R305" s="178"/>
      <c r="S305" s="179"/>
      <c r="T305" s="179"/>
      <c r="U305" s="179"/>
      <c r="V305" s="179"/>
      <c r="W305" s="179"/>
      <c r="X305" s="179"/>
      <c r="Y305" s="179"/>
      <c r="Z305" s="179"/>
      <c r="AA305" s="169"/>
      <c r="AB305" s="169"/>
      <c r="AC305" s="169"/>
      <c r="AD305" s="169"/>
      <c r="AE305" s="169"/>
      <c r="AF305" s="169"/>
      <c r="AG305" s="169"/>
      <c r="AH305" s="169"/>
      <c r="AI305" s="169"/>
      <c r="AJ305" s="169"/>
      <c r="AK305" s="169"/>
      <c r="AL305" s="169"/>
      <c r="AM305" s="14"/>
      <c r="AO305" s="14"/>
      <c r="AP305" s="14"/>
      <c r="AQ305" s="14"/>
      <c r="AR305" s="14"/>
      <c r="AS305" s="14"/>
      <c r="AT305" s="14"/>
      <c r="AU305" s="14"/>
      <c r="AV305" s="14"/>
    </row>
    <row r="306" spans="1:48" ht="20.100000000000001" customHeight="1">
      <c r="A306" s="140">
        <v>22868</v>
      </c>
      <c r="B306" s="141" t="s">
        <v>324</v>
      </c>
      <c r="C306" s="141" t="s">
        <v>325</v>
      </c>
      <c r="D306" s="142" t="s">
        <v>142</v>
      </c>
      <c r="E306" s="142" t="s">
        <v>862</v>
      </c>
      <c r="F306" s="143">
        <v>5</v>
      </c>
      <c r="G306" s="143">
        <v>30</v>
      </c>
      <c r="H306" s="143" t="s">
        <v>232</v>
      </c>
      <c r="I306" s="144"/>
      <c r="J306" s="145" t="s">
        <v>793</v>
      </c>
      <c r="K306" s="141"/>
      <c r="L306" s="141" t="s">
        <v>121</v>
      </c>
      <c r="M306" s="145">
        <v>294</v>
      </c>
      <c r="N306" s="145"/>
      <c r="O306" s="17">
        <f t="shared" si="28"/>
        <v>0</v>
      </c>
      <c r="P306" s="17">
        <f t="shared" si="29"/>
        <v>0</v>
      </c>
      <c r="Q306" s="157">
        <f t="shared" si="27"/>
        <v>0</v>
      </c>
      <c r="R306" s="178"/>
      <c r="S306" s="179"/>
      <c r="T306" s="179"/>
      <c r="U306" s="179"/>
      <c r="V306" s="179"/>
      <c r="W306" s="179"/>
      <c r="X306" s="179"/>
      <c r="Y306" s="179"/>
      <c r="Z306" s="179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4"/>
      <c r="AO306" s="14"/>
      <c r="AP306" s="14"/>
      <c r="AQ306" s="14"/>
      <c r="AR306" s="14"/>
      <c r="AS306" s="14"/>
      <c r="AT306" s="14"/>
      <c r="AU306" s="14"/>
      <c r="AV306" s="14"/>
    </row>
    <row r="307" spans="1:48" ht="20.100000000000001" customHeight="1">
      <c r="A307" s="148">
        <v>10686</v>
      </c>
      <c r="B307" s="149" t="s">
        <v>326</v>
      </c>
      <c r="C307" s="149" t="s">
        <v>739</v>
      </c>
      <c r="D307" s="150" t="s">
        <v>119</v>
      </c>
      <c r="E307" s="150" t="s">
        <v>862</v>
      </c>
      <c r="F307" s="151">
        <v>10</v>
      </c>
      <c r="G307" s="151">
        <v>30</v>
      </c>
      <c r="H307" s="151" t="s">
        <v>132</v>
      </c>
      <c r="I307" s="152"/>
      <c r="J307" s="149" t="s">
        <v>795</v>
      </c>
      <c r="K307" s="149"/>
      <c r="L307" s="149" t="s">
        <v>121</v>
      </c>
      <c r="M307" s="153">
        <v>295</v>
      </c>
      <c r="N307" s="153"/>
      <c r="O307" s="17">
        <f t="shared" si="28"/>
        <v>0</v>
      </c>
      <c r="P307" s="17">
        <f t="shared" si="29"/>
        <v>0</v>
      </c>
      <c r="Q307" s="157">
        <f t="shared" si="27"/>
        <v>0</v>
      </c>
      <c r="R307" s="178"/>
      <c r="S307" s="179"/>
      <c r="T307" s="179"/>
      <c r="U307" s="179"/>
      <c r="V307" s="179"/>
      <c r="W307" s="179"/>
      <c r="X307" s="179"/>
      <c r="Y307" s="179"/>
      <c r="Z307" s="179"/>
      <c r="AA307" s="169"/>
      <c r="AB307" s="169"/>
      <c r="AC307" s="169"/>
      <c r="AD307" s="169"/>
      <c r="AE307" s="169"/>
      <c r="AF307" s="169"/>
      <c r="AG307" s="169"/>
      <c r="AH307" s="169"/>
      <c r="AI307" s="169"/>
      <c r="AJ307" s="169"/>
      <c r="AK307" s="169"/>
      <c r="AL307" s="169"/>
      <c r="AM307" s="14"/>
      <c r="AO307" s="14"/>
      <c r="AP307" s="14"/>
      <c r="AQ307" s="14"/>
      <c r="AR307" s="14"/>
      <c r="AS307" s="14"/>
      <c r="AT307" s="14"/>
      <c r="AU307" s="14"/>
      <c r="AV307" s="14"/>
    </row>
    <row r="308" spans="1:48" ht="20.100000000000001" customHeight="1">
      <c r="A308" s="140">
        <v>10545</v>
      </c>
      <c r="B308" s="141" t="s">
        <v>327</v>
      </c>
      <c r="C308" s="141" t="s">
        <v>740</v>
      </c>
      <c r="D308" s="142" t="s">
        <v>142</v>
      </c>
      <c r="E308" s="142" t="s">
        <v>862</v>
      </c>
      <c r="F308" s="143">
        <v>4</v>
      </c>
      <c r="G308" s="143">
        <v>30</v>
      </c>
      <c r="H308" s="143" t="s">
        <v>232</v>
      </c>
      <c r="I308" s="144"/>
      <c r="J308" s="145" t="s">
        <v>793</v>
      </c>
      <c r="K308" s="141"/>
      <c r="L308" s="141" t="s">
        <v>121</v>
      </c>
      <c r="M308" s="145">
        <v>296</v>
      </c>
      <c r="N308" s="145"/>
      <c r="O308" s="17">
        <f t="shared" si="28"/>
        <v>0</v>
      </c>
      <c r="P308" s="17">
        <f t="shared" si="29"/>
        <v>0</v>
      </c>
      <c r="Q308" s="157">
        <f t="shared" si="27"/>
        <v>0</v>
      </c>
      <c r="R308" s="178"/>
      <c r="S308" s="179"/>
      <c r="T308" s="179"/>
      <c r="U308" s="179"/>
      <c r="V308" s="179"/>
      <c r="W308" s="179"/>
      <c r="X308" s="179"/>
      <c r="Y308" s="179"/>
      <c r="Z308" s="179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4"/>
      <c r="AO308" s="14"/>
      <c r="AP308" s="14"/>
      <c r="AQ308" s="14"/>
      <c r="AR308" s="14"/>
      <c r="AS308" s="14"/>
      <c r="AT308" s="14"/>
      <c r="AU308" s="14"/>
      <c r="AV308" s="14"/>
    </row>
    <row r="309" spans="1:48" ht="20.100000000000001" customHeight="1">
      <c r="A309" s="148">
        <v>2373</v>
      </c>
      <c r="B309" s="149" t="s">
        <v>294</v>
      </c>
      <c r="C309" s="149" t="s">
        <v>295</v>
      </c>
      <c r="D309" s="150" t="s">
        <v>119</v>
      </c>
      <c r="E309" s="150" t="s">
        <v>862</v>
      </c>
      <c r="F309" s="151">
        <v>8</v>
      </c>
      <c r="G309" s="151">
        <v>30</v>
      </c>
      <c r="H309" s="151" t="s">
        <v>132</v>
      </c>
      <c r="I309" s="152"/>
      <c r="J309" s="149" t="s">
        <v>795</v>
      </c>
      <c r="K309" s="149"/>
      <c r="L309" s="149" t="s">
        <v>121</v>
      </c>
      <c r="M309" s="153">
        <v>298</v>
      </c>
      <c r="N309" s="153"/>
      <c r="O309" s="17">
        <f t="shared" si="28"/>
        <v>0</v>
      </c>
      <c r="P309" s="17">
        <f t="shared" si="29"/>
        <v>0</v>
      </c>
      <c r="Q309" s="157">
        <f t="shared" si="27"/>
        <v>0</v>
      </c>
      <c r="R309" s="178"/>
      <c r="S309" s="179"/>
      <c r="T309" s="179"/>
      <c r="U309" s="179"/>
      <c r="V309" s="179"/>
      <c r="W309" s="179"/>
      <c r="X309" s="179"/>
      <c r="Y309" s="179"/>
      <c r="Z309" s="179"/>
      <c r="AA309" s="169"/>
      <c r="AB309" s="169"/>
      <c r="AC309" s="169"/>
      <c r="AD309" s="169"/>
      <c r="AE309" s="169"/>
      <c r="AF309" s="169"/>
      <c r="AG309" s="169"/>
      <c r="AH309" s="169"/>
      <c r="AI309" s="169"/>
      <c r="AJ309" s="169"/>
      <c r="AK309" s="169"/>
      <c r="AL309" s="169"/>
      <c r="AM309" s="14"/>
      <c r="AO309" s="14"/>
      <c r="AP309" s="14"/>
      <c r="AQ309" s="14"/>
      <c r="AR309" s="14"/>
      <c r="AS309" s="14"/>
      <c r="AT309" s="14"/>
      <c r="AU309" s="14"/>
      <c r="AV309" s="14"/>
    </row>
    <row r="310" spans="1:48" ht="20.100000000000001" customHeight="1">
      <c r="A310" s="140">
        <v>2230</v>
      </c>
      <c r="B310" s="141" t="s">
        <v>328</v>
      </c>
      <c r="C310" s="141" t="s">
        <v>329</v>
      </c>
      <c r="D310" s="142" t="s">
        <v>119</v>
      </c>
      <c r="E310" s="142" t="s">
        <v>862</v>
      </c>
      <c r="F310" s="143">
        <v>10</v>
      </c>
      <c r="G310" s="143">
        <v>30</v>
      </c>
      <c r="H310" s="143" t="s">
        <v>132</v>
      </c>
      <c r="I310" s="144"/>
      <c r="J310" s="145" t="s">
        <v>795</v>
      </c>
      <c r="K310" s="141"/>
      <c r="L310" s="141" t="s">
        <v>121</v>
      </c>
      <c r="M310" s="145">
        <v>300</v>
      </c>
      <c r="N310" s="145"/>
      <c r="O310" s="17">
        <f t="shared" si="28"/>
        <v>0</v>
      </c>
      <c r="P310" s="17">
        <f t="shared" si="29"/>
        <v>0</v>
      </c>
      <c r="Q310" s="157">
        <f t="shared" si="27"/>
        <v>0</v>
      </c>
      <c r="R310" s="178"/>
      <c r="S310" s="179"/>
      <c r="T310" s="179"/>
      <c r="U310" s="179"/>
      <c r="V310" s="179"/>
      <c r="W310" s="179"/>
      <c r="X310" s="179"/>
      <c r="Y310" s="179"/>
      <c r="Z310" s="179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4"/>
      <c r="AO310" s="14"/>
      <c r="AP310" s="14"/>
      <c r="AQ310" s="14"/>
      <c r="AR310" s="14"/>
      <c r="AS310" s="14"/>
      <c r="AT310" s="14"/>
      <c r="AU310" s="14"/>
      <c r="AV310" s="14"/>
    </row>
    <row r="311" spans="1:48" ht="20.100000000000001" customHeight="1">
      <c r="A311" s="148">
        <v>12841</v>
      </c>
      <c r="B311" s="149" t="s">
        <v>314</v>
      </c>
      <c r="C311" s="149" t="s">
        <v>312</v>
      </c>
      <c r="D311" s="150" t="s">
        <v>142</v>
      </c>
      <c r="E311" s="150" t="s">
        <v>862</v>
      </c>
      <c r="F311" s="151">
        <v>8</v>
      </c>
      <c r="G311" s="151">
        <v>30</v>
      </c>
      <c r="H311" s="151" t="s">
        <v>183</v>
      </c>
      <c r="I311" s="152"/>
      <c r="J311" s="149" t="s">
        <v>793</v>
      </c>
      <c r="K311" s="149"/>
      <c r="L311" s="149" t="s">
        <v>121</v>
      </c>
      <c r="M311" s="153">
        <v>301</v>
      </c>
      <c r="N311" s="153"/>
      <c r="O311" s="17">
        <f t="shared" si="28"/>
        <v>0</v>
      </c>
      <c r="P311" s="17">
        <f t="shared" si="29"/>
        <v>0</v>
      </c>
      <c r="Q311" s="157">
        <f t="shared" si="27"/>
        <v>0</v>
      </c>
      <c r="R311" s="178"/>
      <c r="S311" s="179"/>
      <c r="T311" s="179"/>
      <c r="U311" s="179"/>
      <c r="V311" s="179"/>
      <c r="W311" s="179"/>
      <c r="X311" s="179"/>
      <c r="Y311" s="179"/>
      <c r="Z311" s="179"/>
      <c r="AA311" s="169"/>
      <c r="AB311" s="169"/>
      <c r="AC311" s="169"/>
      <c r="AD311" s="169"/>
      <c r="AE311" s="169"/>
      <c r="AF311" s="169"/>
      <c r="AG311" s="169"/>
      <c r="AH311" s="169"/>
      <c r="AI311" s="169"/>
      <c r="AJ311" s="169"/>
      <c r="AK311" s="169"/>
      <c r="AL311" s="169"/>
      <c r="AM311" s="14"/>
      <c r="AO311" s="14"/>
      <c r="AP311" s="14"/>
      <c r="AQ311" s="14"/>
      <c r="AR311" s="14"/>
      <c r="AS311" s="14"/>
      <c r="AT311" s="14"/>
      <c r="AU311" s="14"/>
      <c r="AV311" s="14"/>
    </row>
    <row r="312" spans="1:48" ht="20.100000000000001" customHeight="1">
      <c r="A312" s="140">
        <v>13399</v>
      </c>
      <c r="B312" s="141" t="s">
        <v>330</v>
      </c>
      <c r="C312" s="141" t="s">
        <v>281</v>
      </c>
      <c r="D312" s="142" t="s">
        <v>119</v>
      </c>
      <c r="E312" s="142" t="s">
        <v>862</v>
      </c>
      <c r="F312" s="143">
        <v>5</v>
      </c>
      <c r="G312" s="143">
        <v>30</v>
      </c>
      <c r="H312" s="143" t="s">
        <v>119</v>
      </c>
      <c r="I312" s="144"/>
      <c r="J312" s="145" t="s">
        <v>792</v>
      </c>
      <c r="K312" s="141"/>
      <c r="L312" s="141" t="s">
        <v>121</v>
      </c>
      <c r="M312" s="145">
        <v>302</v>
      </c>
      <c r="N312" s="145"/>
      <c r="O312" s="17">
        <f t="shared" si="28"/>
        <v>0</v>
      </c>
      <c r="P312" s="17">
        <f t="shared" si="29"/>
        <v>0</v>
      </c>
      <c r="Q312" s="157">
        <f t="shared" si="27"/>
        <v>0</v>
      </c>
      <c r="R312" s="178"/>
      <c r="S312" s="179"/>
      <c r="T312" s="179"/>
      <c r="U312" s="179"/>
      <c r="V312" s="179"/>
      <c r="W312" s="179"/>
      <c r="X312" s="179"/>
      <c r="Y312" s="179"/>
      <c r="Z312" s="179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4"/>
      <c r="AO312" s="14"/>
      <c r="AP312" s="14"/>
      <c r="AQ312" s="14"/>
      <c r="AR312" s="14"/>
      <c r="AS312" s="14"/>
      <c r="AT312" s="14"/>
      <c r="AU312" s="14"/>
      <c r="AV312" s="14"/>
    </row>
    <row r="313" spans="1:48" ht="20.100000000000001" customHeight="1">
      <c r="A313" s="148">
        <v>14363</v>
      </c>
      <c r="B313" s="149" t="s">
        <v>330</v>
      </c>
      <c r="C313" s="149" t="s">
        <v>741</v>
      </c>
      <c r="D313" s="150" t="s">
        <v>119</v>
      </c>
      <c r="E313" s="150" t="s">
        <v>862</v>
      </c>
      <c r="F313" s="151">
        <v>5</v>
      </c>
      <c r="G313" s="151">
        <v>30</v>
      </c>
      <c r="H313" s="151" t="s">
        <v>119</v>
      </c>
      <c r="I313" s="152"/>
      <c r="J313" s="149" t="s">
        <v>792</v>
      </c>
      <c r="K313" s="149"/>
      <c r="L313" s="149" t="s">
        <v>121</v>
      </c>
      <c r="M313" s="153">
        <v>303</v>
      </c>
      <c r="N313" s="153"/>
      <c r="O313" s="17">
        <f t="shared" si="28"/>
        <v>0</v>
      </c>
      <c r="P313" s="17">
        <f t="shared" si="29"/>
        <v>0</v>
      </c>
      <c r="Q313" s="157">
        <f t="shared" si="27"/>
        <v>0</v>
      </c>
      <c r="R313" s="178"/>
      <c r="S313" s="179"/>
      <c r="T313" s="179"/>
      <c r="U313" s="179"/>
      <c r="V313" s="179"/>
      <c r="W313" s="179"/>
      <c r="X313" s="179"/>
      <c r="Y313" s="179"/>
      <c r="Z313" s="179"/>
      <c r="AA313" s="169"/>
      <c r="AB313" s="169"/>
      <c r="AC313" s="169"/>
      <c r="AD313" s="169"/>
      <c r="AE313" s="169"/>
      <c r="AF313" s="169"/>
      <c r="AG313" s="169"/>
      <c r="AH313" s="169"/>
      <c r="AI313" s="169"/>
      <c r="AJ313" s="169"/>
      <c r="AK313" s="169"/>
      <c r="AL313" s="169"/>
      <c r="AM313" s="14"/>
      <c r="AO313" s="14"/>
      <c r="AP313" s="14"/>
      <c r="AQ313" s="14"/>
      <c r="AR313" s="14"/>
      <c r="AS313" s="14"/>
      <c r="AT313" s="14"/>
      <c r="AU313" s="14"/>
      <c r="AV313" s="14"/>
    </row>
    <row r="314" spans="1:48" ht="20.100000000000001" customHeight="1">
      <c r="A314" s="140">
        <v>11128</v>
      </c>
      <c r="B314" s="141" t="s">
        <v>330</v>
      </c>
      <c r="C314" s="141" t="s">
        <v>331</v>
      </c>
      <c r="D314" s="142" t="s">
        <v>119</v>
      </c>
      <c r="E314" s="142" t="s">
        <v>862</v>
      </c>
      <c r="F314" s="143">
        <v>5</v>
      </c>
      <c r="G314" s="143">
        <v>30</v>
      </c>
      <c r="H314" s="143" t="s">
        <v>119</v>
      </c>
      <c r="I314" s="144"/>
      <c r="J314" s="145" t="s">
        <v>792</v>
      </c>
      <c r="K314" s="141"/>
      <c r="L314" s="141" t="s">
        <v>121</v>
      </c>
      <c r="M314" s="145">
        <v>304</v>
      </c>
      <c r="N314" s="145"/>
      <c r="O314" s="17">
        <f t="shared" si="28"/>
        <v>0</v>
      </c>
      <c r="P314" s="17">
        <f t="shared" si="29"/>
        <v>0</v>
      </c>
      <c r="Q314" s="157">
        <f t="shared" si="27"/>
        <v>0</v>
      </c>
      <c r="R314" s="178"/>
      <c r="S314" s="179"/>
      <c r="T314" s="179"/>
      <c r="U314" s="179"/>
      <c r="V314" s="179"/>
      <c r="W314" s="179"/>
      <c r="X314" s="179"/>
      <c r="Y314" s="179"/>
      <c r="Z314" s="179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4"/>
      <c r="AO314" s="14"/>
      <c r="AP314" s="14"/>
      <c r="AQ314" s="14"/>
      <c r="AR314" s="14"/>
      <c r="AS314" s="14"/>
      <c r="AT314" s="14"/>
      <c r="AU314" s="14"/>
      <c r="AV314" s="14"/>
    </row>
    <row r="315" spans="1:48" ht="20.100000000000001" customHeight="1">
      <c r="A315" s="148">
        <v>13671</v>
      </c>
      <c r="B315" s="149" t="s">
        <v>330</v>
      </c>
      <c r="C315" s="149" t="s">
        <v>332</v>
      </c>
      <c r="D315" s="150" t="s">
        <v>119</v>
      </c>
      <c r="E315" s="150" t="s">
        <v>862</v>
      </c>
      <c r="F315" s="151">
        <v>5</v>
      </c>
      <c r="G315" s="151">
        <v>30</v>
      </c>
      <c r="H315" s="151" t="s">
        <v>119</v>
      </c>
      <c r="I315" s="152"/>
      <c r="J315" s="149" t="s">
        <v>792</v>
      </c>
      <c r="K315" s="149"/>
      <c r="L315" s="149" t="s">
        <v>121</v>
      </c>
      <c r="M315" s="153">
        <v>306</v>
      </c>
      <c r="N315" s="153"/>
      <c r="O315" s="17">
        <f t="shared" si="28"/>
        <v>0</v>
      </c>
      <c r="P315" s="17">
        <f t="shared" si="29"/>
        <v>0</v>
      </c>
      <c r="Q315" s="157">
        <f t="shared" si="27"/>
        <v>0</v>
      </c>
      <c r="R315" s="178"/>
      <c r="S315" s="179"/>
      <c r="T315" s="179"/>
      <c r="U315" s="179"/>
      <c r="V315" s="179"/>
      <c r="W315" s="179"/>
      <c r="X315" s="179"/>
      <c r="Y315" s="179"/>
      <c r="Z315" s="179"/>
      <c r="AA315" s="169"/>
      <c r="AB315" s="169"/>
      <c r="AC315" s="169"/>
      <c r="AD315" s="169"/>
      <c r="AE315" s="169"/>
      <c r="AF315" s="169"/>
      <c r="AG315" s="169"/>
      <c r="AH315" s="169"/>
      <c r="AI315" s="169"/>
      <c r="AJ315" s="169"/>
      <c r="AK315" s="169"/>
      <c r="AL315" s="169"/>
      <c r="AM315" s="14"/>
      <c r="AO315" s="14"/>
      <c r="AP315" s="14"/>
      <c r="AQ315" s="14"/>
      <c r="AR315" s="14"/>
      <c r="AS315" s="14"/>
      <c r="AT315" s="14"/>
      <c r="AU315" s="14"/>
      <c r="AV315" s="14"/>
    </row>
    <row r="316" spans="1:48" ht="20.100000000000001" customHeight="1">
      <c r="A316" s="140">
        <v>14365</v>
      </c>
      <c r="B316" s="141" t="s">
        <v>330</v>
      </c>
      <c r="C316" s="141" t="s">
        <v>333</v>
      </c>
      <c r="D316" s="142" t="s">
        <v>119</v>
      </c>
      <c r="E316" s="142" t="s">
        <v>862</v>
      </c>
      <c r="F316" s="143">
        <v>5</v>
      </c>
      <c r="G316" s="143">
        <v>30</v>
      </c>
      <c r="H316" s="143" t="s">
        <v>119</v>
      </c>
      <c r="I316" s="144"/>
      <c r="J316" s="145" t="s">
        <v>792</v>
      </c>
      <c r="K316" s="141"/>
      <c r="L316" s="141" t="s">
        <v>121</v>
      </c>
      <c r="M316" s="145">
        <v>307</v>
      </c>
      <c r="N316" s="145"/>
      <c r="O316" s="17">
        <f t="shared" si="28"/>
        <v>0</v>
      </c>
      <c r="P316" s="17">
        <f t="shared" si="29"/>
        <v>0</v>
      </c>
      <c r="Q316" s="157">
        <f t="shared" si="27"/>
        <v>0</v>
      </c>
      <c r="R316" s="178"/>
      <c r="S316" s="179"/>
      <c r="T316" s="179"/>
      <c r="U316" s="179"/>
      <c r="V316" s="179"/>
      <c r="W316" s="179"/>
      <c r="X316" s="179"/>
      <c r="Y316" s="179"/>
      <c r="Z316" s="179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4"/>
      <c r="AO316" s="14"/>
      <c r="AP316" s="14"/>
      <c r="AQ316" s="14"/>
      <c r="AR316" s="14"/>
      <c r="AS316" s="14"/>
      <c r="AT316" s="14"/>
      <c r="AU316" s="14"/>
      <c r="AV316" s="14"/>
    </row>
    <row r="317" spans="1:48" ht="20.100000000000001" customHeight="1">
      <c r="A317" s="148">
        <v>11170</v>
      </c>
      <c r="B317" s="149" t="s">
        <v>330</v>
      </c>
      <c r="C317" s="149" t="s">
        <v>334</v>
      </c>
      <c r="D317" s="150" t="s">
        <v>119</v>
      </c>
      <c r="E317" s="150" t="s">
        <v>862</v>
      </c>
      <c r="F317" s="151">
        <v>5</v>
      </c>
      <c r="G317" s="151">
        <v>30</v>
      </c>
      <c r="H317" s="151" t="s">
        <v>119</v>
      </c>
      <c r="I317" s="152"/>
      <c r="J317" s="149" t="s">
        <v>792</v>
      </c>
      <c r="K317" s="149"/>
      <c r="L317" s="149" t="s">
        <v>121</v>
      </c>
      <c r="M317" s="153">
        <v>308</v>
      </c>
      <c r="N317" s="153"/>
      <c r="O317" s="17">
        <f t="shared" si="28"/>
        <v>0</v>
      </c>
      <c r="P317" s="17">
        <f t="shared" si="29"/>
        <v>0</v>
      </c>
      <c r="Q317" s="157">
        <f t="shared" si="27"/>
        <v>0</v>
      </c>
      <c r="R317" s="178"/>
      <c r="S317" s="179"/>
      <c r="T317" s="179"/>
      <c r="U317" s="179"/>
      <c r="V317" s="179"/>
      <c r="W317" s="179"/>
      <c r="X317" s="179"/>
      <c r="Y317" s="179"/>
      <c r="Z317" s="179"/>
      <c r="AA317" s="169"/>
      <c r="AB317" s="169"/>
      <c r="AC317" s="169"/>
      <c r="AD317" s="169"/>
      <c r="AE317" s="169"/>
      <c r="AF317" s="169"/>
      <c r="AG317" s="169"/>
      <c r="AH317" s="169"/>
      <c r="AI317" s="169"/>
      <c r="AJ317" s="169"/>
      <c r="AK317" s="169"/>
      <c r="AL317" s="169"/>
      <c r="AM317" s="14"/>
      <c r="AO317" s="14"/>
      <c r="AP317" s="14"/>
      <c r="AQ317" s="14"/>
      <c r="AR317" s="14"/>
      <c r="AS317" s="14"/>
      <c r="AT317" s="14"/>
      <c r="AU317" s="14"/>
      <c r="AV317" s="14"/>
    </row>
    <row r="318" spans="1:48" ht="20.100000000000001" customHeight="1">
      <c r="A318" s="140">
        <v>10687</v>
      </c>
      <c r="B318" s="141" t="s">
        <v>330</v>
      </c>
      <c r="C318" s="141" t="s">
        <v>335</v>
      </c>
      <c r="D318" s="142" t="s">
        <v>119</v>
      </c>
      <c r="E318" s="142" t="s">
        <v>862</v>
      </c>
      <c r="F318" s="143">
        <v>5</v>
      </c>
      <c r="G318" s="143">
        <v>30</v>
      </c>
      <c r="H318" s="143" t="s">
        <v>119</v>
      </c>
      <c r="I318" s="144"/>
      <c r="J318" s="145" t="s">
        <v>792</v>
      </c>
      <c r="K318" s="141"/>
      <c r="L318" s="141" t="s">
        <v>121</v>
      </c>
      <c r="M318" s="145">
        <v>309</v>
      </c>
      <c r="N318" s="145"/>
      <c r="O318" s="17">
        <f t="shared" si="28"/>
        <v>0</v>
      </c>
      <c r="P318" s="17">
        <f t="shared" si="29"/>
        <v>0</v>
      </c>
      <c r="Q318" s="157">
        <f t="shared" si="27"/>
        <v>0</v>
      </c>
      <c r="R318" s="178"/>
      <c r="S318" s="179"/>
      <c r="T318" s="179"/>
      <c r="U318" s="179"/>
      <c r="V318" s="179"/>
      <c r="W318" s="179"/>
      <c r="X318" s="179"/>
      <c r="Y318" s="179"/>
      <c r="Z318" s="179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4"/>
      <c r="AO318" s="14"/>
      <c r="AP318" s="14"/>
      <c r="AQ318" s="14"/>
      <c r="AR318" s="14"/>
      <c r="AS318" s="14"/>
      <c r="AT318" s="14"/>
      <c r="AU318" s="14"/>
      <c r="AV318" s="14"/>
    </row>
    <row r="319" spans="1:48" ht="20.100000000000001" customHeight="1">
      <c r="A319" s="148">
        <v>13158</v>
      </c>
      <c r="B319" s="149" t="s">
        <v>330</v>
      </c>
      <c r="C319" s="149" t="s">
        <v>204</v>
      </c>
      <c r="D319" s="150" t="s">
        <v>119</v>
      </c>
      <c r="E319" s="150" t="s">
        <v>862</v>
      </c>
      <c r="F319" s="151">
        <v>5</v>
      </c>
      <c r="G319" s="151">
        <v>30</v>
      </c>
      <c r="H319" s="151" t="s">
        <v>119</v>
      </c>
      <c r="I319" s="152"/>
      <c r="J319" s="149" t="s">
        <v>792</v>
      </c>
      <c r="K319" s="149"/>
      <c r="L319" s="149" t="s">
        <v>121</v>
      </c>
      <c r="M319" s="153">
        <v>310</v>
      </c>
      <c r="N319" s="153"/>
      <c r="O319" s="17">
        <f t="shared" si="28"/>
        <v>0</v>
      </c>
      <c r="P319" s="17">
        <f t="shared" si="29"/>
        <v>0</v>
      </c>
      <c r="Q319" s="157">
        <f t="shared" si="27"/>
        <v>0</v>
      </c>
      <c r="R319" s="178"/>
      <c r="S319" s="179"/>
      <c r="T319" s="179"/>
      <c r="U319" s="179"/>
      <c r="V319" s="179"/>
      <c r="W319" s="179"/>
      <c r="X319" s="179"/>
      <c r="Y319" s="179"/>
      <c r="Z319" s="179"/>
      <c r="AA319" s="169"/>
      <c r="AB319" s="169"/>
      <c r="AC319" s="169"/>
      <c r="AD319" s="169"/>
      <c r="AE319" s="169"/>
      <c r="AF319" s="169"/>
      <c r="AG319" s="169"/>
      <c r="AH319" s="169"/>
      <c r="AI319" s="169"/>
      <c r="AJ319" s="169"/>
      <c r="AK319" s="169"/>
      <c r="AL319" s="169"/>
      <c r="AM319" s="14"/>
      <c r="AO319" s="14"/>
      <c r="AP319" s="14"/>
      <c r="AQ319" s="14"/>
      <c r="AR319" s="14"/>
      <c r="AS319" s="14"/>
      <c r="AT319" s="14"/>
      <c r="AU319" s="14"/>
      <c r="AV319" s="14"/>
    </row>
    <row r="320" spans="1:48" ht="20.100000000000001" customHeight="1">
      <c r="A320" s="140">
        <v>10688</v>
      </c>
      <c r="B320" s="141" t="s">
        <v>330</v>
      </c>
      <c r="C320" s="141" t="s">
        <v>742</v>
      </c>
      <c r="D320" s="142" t="s">
        <v>119</v>
      </c>
      <c r="E320" s="142" t="s">
        <v>862</v>
      </c>
      <c r="F320" s="143">
        <v>5</v>
      </c>
      <c r="G320" s="143">
        <v>30</v>
      </c>
      <c r="H320" s="143" t="s">
        <v>119</v>
      </c>
      <c r="I320" s="144"/>
      <c r="J320" s="145" t="s">
        <v>792</v>
      </c>
      <c r="K320" s="141"/>
      <c r="L320" s="141" t="s">
        <v>121</v>
      </c>
      <c r="M320" s="145">
        <v>311</v>
      </c>
      <c r="N320" s="145"/>
      <c r="O320" s="17">
        <f t="shared" si="28"/>
        <v>0</v>
      </c>
      <c r="P320" s="17">
        <f t="shared" si="29"/>
        <v>0</v>
      </c>
      <c r="Q320" s="157">
        <f t="shared" si="27"/>
        <v>0</v>
      </c>
      <c r="R320" s="178"/>
      <c r="S320" s="179"/>
      <c r="T320" s="179"/>
      <c r="U320" s="179"/>
      <c r="V320" s="179"/>
      <c r="W320" s="179"/>
      <c r="X320" s="179"/>
      <c r="Y320" s="179"/>
      <c r="Z320" s="179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4"/>
      <c r="AO320" s="14"/>
      <c r="AP320" s="14"/>
      <c r="AQ320" s="14"/>
      <c r="AR320" s="14"/>
      <c r="AS320" s="14"/>
      <c r="AT320" s="14"/>
      <c r="AU320" s="14"/>
      <c r="AV320" s="14"/>
    </row>
    <row r="321" spans="1:48" ht="20.100000000000001" customHeight="1">
      <c r="A321" s="148">
        <v>14368</v>
      </c>
      <c r="B321" s="149" t="s">
        <v>330</v>
      </c>
      <c r="C321" s="149" t="s">
        <v>336</v>
      </c>
      <c r="D321" s="150" t="s">
        <v>119</v>
      </c>
      <c r="E321" s="150" t="s">
        <v>862</v>
      </c>
      <c r="F321" s="151">
        <v>5</v>
      </c>
      <c r="G321" s="151">
        <v>30</v>
      </c>
      <c r="H321" s="151" t="s">
        <v>119</v>
      </c>
      <c r="I321" s="152"/>
      <c r="J321" s="149" t="s">
        <v>792</v>
      </c>
      <c r="K321" s="149"/>
      <c r="L321" s="149" t="s">
        <v>121</v>
      </c>
      <c r="M321" s="153">
        <v>312</v>
      </c>
      <c r="N321" s="153"/>
      <c r="O321" s="17">
        <f t="shared" si="28"/>
        <v>0</v>
      </c>
      <c r="P321" s="17">
        <f t="shared" si="29"/>
        <v>0</v>
      </c>
      <c r="Q321" s="157">
        <f t="shared" si="27"/>
        <v>0</v>
      </c>
      <c r="R321" s="178"/>
      <c r="S321" s="179"/>
      <c r="T321" s="179"/>
      <c r="U321" s="179"/>
      <c r="V321" s="179"/>
      <c r="W321" s="179"/>
      <c r="X321" s="179"/>
      <c r="Y321" s="179"/>
      <c r="Z321" s="179"/>
      <c r="AA321" s="169"/>
      <c r="AB321" s="169"/>
      <c r="AC321" s="169"/>
      <c r="AD321" s="169"/>
      <c r="AE321" s="169"/>
      <c r="AF321" s="169"/>
      <c r="AG321" s="169"/>
      <c r="AH321" s="169"/>
      <c r="AI321" s="169"/>
      <c r="AJ321" s="169"/>
      <c r="AK321" s="169"/>
      <c r="AL321" s="169"/>
      <c r="AM321" s="14"/>
      <c r="AO321" s="14"/>
      <c r="AP321" s="14"/>
      <c r="AQ321" s="14"/>
      <c r="AR321" s="14"/>
      <c r="AS321" s="14"/>
      <c r="AT321" s="14"/>
      <c r="AU321" s="14"/>
      <c r="AV321" s="14"/>
    </row>
    <row r="322" spans="1:48" ht="20.100000000000001" customHeight="1">
      <c r="A322" s="140">
        <v>25130</v>
      </c>
      <c r="B322" s="141" t="s">
        <v>330</v>
      </c>
      <c r="C322" s="141" t="s">
        <v>337</v>
      </c>
      <c r="D322" s="142" t="s">
        <v>119</v>
      </c>
      <c r="E322" s="142" t="s">
        <v>862</v>
      </c>
      <c r="F322" s="143">
        <v>5</v>
      </c>
      <c r="G322" s="143">
        <v>30</v>
      </c>
      <c r="H322" s="143" t="s">
        <v>119</v>
      </c>
      <c r="I322" s="144"/>
      <c r="J322" s="145" t="s">
        <v>792</v>
      </c>
      <c r="K322" s="141"/>
      <c r="L322" s="141" t="s">
        <v>121</v>
      </c>
      <c r="M322" s="145">
        <v>313</v>
      </c>
      <c r="N322" s="145"/>
      <c r="O322" s="17">
        <f t="shared" si="28"/>
        <v>0</v>
      </c>
      <c r="P322" s="17">
        <f t="shared" si="29"/>
        <v>0</v>
      </c>
      <c r="Q322" s="157">
        <f t="shared" si="27"/>
        <v>0</v>
      </c>
      <c r="R322" s="178"/>
      <c r="S322" s="179"/>
      <c r="T322" s="179"/>
      <c r="U322" s="179"/>
      <c r="V322" s="179"/>
      <c r="W322" s="179"/>
      <c r="X322" s="179"/>
      <c r="Y322" s="179"/>
      <c r="Z322" s="179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4"/>
      <c r="AO322" s="14"/>
      <c r="AP322" s="14"/>
      <c r="AQ322" s="14"/>
      <c r="AR322" s="14"/>
      <c r="AS322" s="14"/>
      <c r="AT322" s="14"/>
      <c r="AU322" s="14"/>
      <c r="AV322" s="14"/>
    </row>
    <row r="323" spans="1:48" ht="20.100000000000001" customHeight="1">
      <c r="A323" s="148">
        <v>22866</v>
      </c>
      <c r="B323" s="149" t="s">
        <v>330</v>
      </c>
      <c r="C323" s="149" t="s">
        <v>743</v>
      </c>
      <c r="D323" s="150" t="s">
        <v>119</v>
      </c>
      <c r="E323" s="150" t="s">
        <v>862</v>
      </c>
      <c r="F323" s="151">
        <v>5</v>
      </c>
      <c r="G323" s="151">
        <v>30</v>
      </c>
      <c r="H323" s="151" t="s">
        <v>119</v>
      </c>
      <c r="I323" s="152"/>
      <c r="J323" s="149" t="s">
        <v>792</v>
      </c>
      <c r="K323" s="149"/>
      <c r="L323" s="149" t="s">
        <v>121</v>
      </c>
      <c r="M323" s="153">
        <v>314</v>
      </c>
      <c r="N323" s="153"/>
      <c r="O323" s="17">
        <f t="shared" si="28"/>
        <v>0</v>
      </c>
      <c r="P323" s="17">
        <f t="shared" si="29"/>
        <v>0</v>
      </c>
      <c r="Q323" s="157">
        <f t="shared" si="27"/>
        <v>0</v>
      </c>
      <c r="R323" s="178"/>
      <c r="S323" s="179"/>
      <c r="T323" s="179"/>
      <c r="U323" s="179"/>
      <c r="V323" s="179"/>
      <c r="W323" s="179"/>
      <c r="X323" s="179"/>
      <c r="Y323" s="179"/>
      <c r="Z323" s="179"/>
      <c r="AA323" s="169"/>
      <c r="AB323" s="169"/>
      <c r="AC323" s="169"/>
      <c r="AD323" s="169"/>
      <c r="AE323" s="169"/>
      <c r="AF323" s="169"/>
      <c r="AG323" s="169"/>
      <c r="AH323" s="169"/>
      <c r="AI323" s="169"/>
      <c r="AJ323" s="169"/>
      <c r="AK323" s="169"/>
      <c r="AL323" s="169"/>
      <c r="AM323" s="14"/>
      <c r="AO323" s="14"/>
      <c r="AP323" s="14"/>
      <c r="AQ323" s="14"/>
      <c r="AR323" s="14"/>
      <c r="AS323" s="14"/>
      <c r="AT323" s="14"/>
      <c r="AU323" s="14"/>
      <c r="AV323" s="14"/>
    </row>
    <row r="324" spans="1:48" ht="20.100000000000001" customHeight="1">
      <c r="A324" s="140">
        <v>12614</v>
      </c>
      <c r="B324" s="141" t="s">
        <v>860</v>
      </c>
      <c r="C324" s="141" t="s">
        <v>861</v>
      </c>
      <c r="D324" s="142" t="s">
        <v>142</v>
      </c>
      <c r="E324" s="142" t="s">
        <v>862</v>
      </c>
      <c r="F324" s="143">
        <v>7</v>
      </c>
      <c r="G324" s="143">
        <v>30</v>
      </c>
      <c r="H324" s="143" t="s">
        <v>120</v>
      </c>
      <c r="I324" s="144"/>
      <c r="J324" s="145" t="s">
        <v>793</v>
      </c>
      <c r="K324" s="141"/>
      <c r="L324" s="141" t="s">
        <v>121</v>
      </c>
      <c r="M324" s="145">
        <v>315</v>
      </c>
      <c r="N324" s="145"/>
      <c r="O324" s="17">
        <f t="shared" si="28"/>
        <v>0</v>
      </c>
      <c r="P324" s="17">
        <f t="shared" si="29"/>
        <v>0</v>
      </c>
      <c r="Q324" s="157">
        <f t="shared" si="27"/>
        <v>0</v>
      </c>
      <c r="R324" s="178"/>
      <c r="S324" s="179"/>
      <c r="T324" s="179"/>
      <c r="U324" s="179"/>
      <c r="V324" s="179"/>
      <c r="W324" s="179"/>
      <c r="X324" s="179"/>
      <c r="Y324" s="179"/>
      <c r="Z324" s="179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4"/>
      <c r="AO324" s="14"/>
      <c r="AP324" s="14"/>
      <c r="AQ324" s="14"/>
      <c r="AR324" s="14"/>
      <c r="AS324" s="14"/>
      <c r="AT324" s="14"/>
      <c r="AU324" s="14"/>
      <c r="AV324" s="14"/>
    </row>
    <row r="325" spans="1:48" ht="20.100000000000001" customHeight="1">
      <c r="A325" s="148">
        <v>25199</v>
      </c>
      <c r="B325" s="149" t="s">
        <v>302</v>
      </c>
      <c r="C325" s="149" t="s">
        <v>338</v>
      </c>
      <c r="D325" s="150" t="s">
        <v>119</v>
      </c>
      <c r="E325" s="150" t="s">
        <v>862</v>
      </c>
      <c r="F325" s="151">
        <v>6</v>
      </c>
      <c r="G325" s="151">
        <v>30</v>
      </c>
      <c r="H325" s="151" t="s">
        <v>119</v>
      </c>
      <c r="I325" s="152"/>
      <c r="J325" s="149" t="s">
        <v>792</v>
      </c>
      <c r="K325" s="149"/>
      <c r="L325" s="149" t="s">
        <v>121</v>
      </c>
      <c r="M325" s="153">
        <v>316</v>
      </c>
      <c r="N325" s="153"/>
      <c r="O325" s="17">
        <f t="shared" si="28"/>
        <v>0</v>
      </c>
      <c r="P325" s="17">
        <f t="shared" si="29"/>
        <v>0</v>
      </c>
      <c r="Q325" s="157">
        <f t="shared" si="27"/>
        <v>0</v>
      </c>
      <c r="R325" s="178"/>
      <c r="S325" s="179"/>
      <c r="T325" s="179"/>
      <c r="U325" s="179"/>
      <c r="V325" s="179"/>
      <c r="W325" s="179"/>
      <c r="X325" s="179"/>
      <c r="Y325" s="179"/>
      <c r="Z325" s="179"/>
      <c r="AA325" s="169"/>
      <c r="AB325" s="169"/>
      <c r="AC325" s="169"/>
      <c r="AD325" s="169"/>
      <c r="AE325" s="169"/>
      <c r="AF325" s="169"/>
      <c r="AG325" s="169"/>
      <c r="AH325" s="169"/>
      <c r="AI325" s="169"/>
      <c r="AJ325" s="169"/>
      <c r="AK325" s="169"/>
      <c r="AL325" s="169"/>
      <c r="AM325" s="14"/>
      <c r="AO325" s="14"/>
      <c r="AP325" s="14"/>
      <c r="AQ325" s="14"/>
      <c r="AR325" s="14"/>
      <c r="AS325" s="14"/>
      <c r="AT325" s="14"/>
      <c r="AU325" s="14"/>
      <c r="AV325" s="14"/>
    </row>
    <row r="326" spans="1:48" ht="20.100000000000001" customHeight="1">
      <c r="A326" s="140">
        <v>12843</v>
      </c>
      <c r="B326" s="141" t="s">
        <v>339</v>
      </c>
      <c r="C326" s="141" t="s">
        <v>744</v>
      </c>
      <c r="D326" s="142" t="s">
        <v>142</v>
      </c>
      <c r="E326" s="142" t="s">
        <v>862</v>
      </c>
      <c r="F326" s="143">
        <v>6</v>
      </c>
      <c r="G326" s="143">
        <v>30</v>
      </c>
      <c r="H326" s="143" t="s">
        <v>240</v>
      </c>
      <c r="I326" s="144"/>
      <c r="J326" s="145" t="s">
        <v>793</v>
      </c>
      <c r="K326" s="141"/>
      <c r="L326" s="141" t="s">
        <v>121</v>
      </c>
      <c r="M326" s="145">
        <v>317</v>
      </c>
      <c r="N326" s="145"/>
      <c r="O326" s="17">
        <f t="shared" si="28"/>
        <v>0</v>
      </c>
      <c r="P326" s="17">
        <f t="shared" si="29"/>
        <v>0</v>
      </c>
      <c r="Q326" s="157">
        <f t="shared" si="27"/>
        <v>0</v>
      </c>
      <c r="R326" s="178"/>
      <c r="S326" s="179"/>
      <c r="T326" s="179"/>
      <c r="U326" s="179"/>
      <c r="V326" s="179"/>
      <c r="W326" s="179"/>
      <c r="X326" s="179"/>
      <c r="Y326" s="179"/>
      <c r="Z326" s="179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4"/>
      <c r="AO326" s="14"/>
      <c r="AP326" s="14"/>
      <c r="AQ326" s="14"/>
      <c r="AR326" s="14"/>
      <c r="AS326" s="14"/>
      <c r="AT326" s="14"/>
      <c r="AU326" s="14"/>
      <c r="AV326" s="14"/>
    </row>
    <row r="327" spans="1:48" ht="20.100000000000001" customHeight="1">
      <c r="A327" s="148">
        <v>12299</v>
      </c>
      <c r="B327" s="149" t="s">
        <v>340</v>
      </c>
      <c r="C327" s="149" t="s">
        <v>341</v>
      </c>
      <c r="D327" s="150" t="s">
        <v>142</v>
      </c>
      <c r="E327" s="150" t="s">
        <v>862</v>
      </c>
      <c r="F327" s="151">
        <v>6</v>
      </c>
      <c r="G327" s="151">
        <v>30</v>
      </c>
      <c r="H327" s="151" t="s">
        <v>227</v>
      </c>
      <c r="I327" s="152"/>
      <c r="J327" s="149" t="s">
        <v>793</v>
      </c>
      <c r="K327" s="149"/>
      <c r="L327" s="149" t="s">
        <v>121</v>
      </c>
      <c r="M327" s="153">
        <v>318</v>
      </c>
      <c r="N327" s="153"/>
      <c r="O327" s="17">
        <f t="shared" si="28"/>
        <v>0</v>
      </c>
      <c r="P327" s="17">
        <f t="shared" si="29"/>
        <v>0</v>
      </c>
      <c r="Q327" s="157">
        <f t="shared" si="27"/>
        <v>0</v>
      </c>
      <c r="R327" s="178"/>
      <c r="S327" s="179"/>
      <c r="T327" s="179"/>
      <c r="U327" s="179"/>
      <c r="V327" s="179"/>
      <c r="W327" s="179"/>
      <c r="X327" s="179"/>
      <c r="Y327" s="179"/>
      <c r="Z327" s="179"/>
      <c r="AA327" s="169"/>
      <c r="AB327" s="16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4"/>
      <c r="AO327" s="14"/>
      <c r="AP327" s="14"/>
      <c r="AQ327" s="14"/>
      <c r="AR327" s="14"/>
      <c r="AS327" s="14"/>
      <c r="AT327" s="14"/>
      <c r="AU327" s="14"/>
      <c r="AV327" s="14"/>
    </row>
    <row r="328" spans="1:48" ht="20.100000000000001" customHeight="1">
      <c r="A328" s="140">
        <v>12300</v>
      </c>
      <c r="B328" s="141" t="s">
        <v>340</v>
      </c>
      <c r="C328" s="141" t="s">
        <v>745</v>
      </c>
      <c r="D328" s="142" t="s">
        <v>142</v>
      </c>
      <c r="E328" s="142" t="s">
        <v>862</v>
      </c>
      <c r="F328" s="143">
        <v>6</v>
      </c>
      <c r="G328" s="143">
        <v>30</v>
      </c>
      <c r="H328" s="143" t="s">
        <v>227</v>
      </c>
      <c r="I328" s="144"/>
      <c r="J328" s="145" t="s">
        <v>793</v>
      </c>
      <c r="K328" s="141"/>
      <c r="L328" s="141" t="s">
        <v>121</v>
      </c>
      <c r="M328" s="145">
        <v>319</v>
      </c>
      <c r="N328" s="145"/>
      <c r="O328" s="17">
        <f t="shared" si="28"/>
        <v>0</v>
      </c>
      <c r="P328" s="17">
        <f t="shared" si="29"/>
        <v>0</v>
      </c>
      <c r="Q328" s="157">
        <f t="shared" si="27"/>
        <v>0</v>
      </c>
      <c r="R328" s="178"/>
      <c r="S328" s="179"/>
      <c r="T328" s="179"/>
      <c r="U328" s="179"/>
      <c r="V328" s="179"/>
      <c r="W328" s="179"/>
      <c r="X328" s="179"/>
      <c r="Y328" s="179"/>
      <c r="Z328" s="179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4"/>
      <c r="AO328" s="14"/>
      <c r="AP328" s="14"/>
      <c r="AQ328" s="14"/>
      <c r="AR328" s="14"/>
      <c r="AS328" s="14"/>
      <c r="AT328" s="14"/>
      <c r="AU328" s="14"/>
      <c r="AV328" s="14"/>
    </row>
    <row r="329" spans="1:48" ht="20.100000000000001" customHeight="1">
      <c r="A329" s="148">
        <v>10946</v>
      </c>
      <c r="B329" s="149" t="s">
        <v>315</v>
      </c>
      <c r="C329" s="149" t="s">
        <v>316</v>
      </c>
      <c r="D329" s="150" t="s">
        <v>142</v>
      </c>
      <c r="E329" s="150" t="s">
        <v>862</v>
      </c>
      <c r="F329" s="151">
        <v>8</v>
      </c>
      <c r="G329" s="151">
        <v>30</v>
      </c>
      <c r="H329" s="151" t="s">
        <v>183</v>
      </c>
      <c r="I329" s="152"/>
      <c r="J329" s="149" t="s">
        <v>793</v>
      </c>
      <c r="K329" s="149"/>
      <c r="L329" s="149" t="s">
        <v>121</v>
      </c>
      <c r="M329" s="153">
        <v>320</v>
      </c>
      <c r="N329" s="153"/>
      <c r="O329" s="17">
        <f t="shared" si="28"/>
        <v>0</v>
      </c>
      <c r="P329" s="17">
        <f t="shared" si="29"/>
        <v>0</v>
      </c>
      <c r="Q329" s="157">
        <f t="shared" si="27"/>
        <v>0</v>
      </c>
      <c r="R329" s="178"/>
      <c r="S329" s="179"/>
      <c r="T329" s="179"/>
      <c r="U329" s="179"/>
      <c r="V329" s="179"/>
      <c r="W329" s="179"/>
      <c r="X329" s="179"/>
      <c r="Y329" s="179"/>
      <c r="Z329" s="179"/>
      <c r="AA329" s="169"/>
      <c r="AB329" s="169"/>
      <c r="AC329" s="169"/>
      <c r="AD329" s="169"/>
      <c r="AE329" s="169"/>
      <c r="AF329" s="169"/>
      <c r="AG329" s="169"/>
      <c r="AH329" s="169"/>
      <c r="AI329" s="169"/>
      <c r="AJ329" s="169"/>
      <c r="AK329" s="169"/>
      <c r="AL329" s="169"/>
      <c r="AM329" s="14"/>
      <c r="AO329" s="14"/>
      <c r="AP329" s="14"/>
      <c r="AQ329" s="14"/>
      <c r="AR329" s="14"/>
      <c r="AS329" s="14"/>
      <c r="AT329" s="14"/>
      <c r="AU329" s="14"/>
      <c r="AV329" s="14"/>
    </row>
    <row r="330" spans="1:48" ht="20.100000000000001" customHeight="1">
      <c r="A330" s="140">
        <v>10689</v>
      </c>
      <c r="B330" s="141" t="s">
        <v>342</v>
      </c>
      <c r="C330" s="141" t="s">
        <v>746</v>
      </c>
      <c r="D330" s="142" t="s">
        <v>119</v>
      </c>
      <c r="E330" s="142" t="s">
        <v>862</v>
      </c>
      <c r="F330" s="143">
        <v>12</v>
      </c>
      <c r="G330" s="143">
        <v>30</v>
      </c>
      <c r="H330" s="143" t="s">
        <v>132</v>
      </c>
      <c r="I330" s="144"/>
      <c r="J330" s="145" t="s">
        <v>792</v>
      </c>
      <c r="K330" s="141"/>
      <c r="L330" s="141" t="s">
        <v>121</v>
      </c>
      <c r="M330" s="145">
        <v>321</v>
      </c>
      <c r="N330" s="145"/>
      <c r="O330" s="17">
        <f t="shared" si="28"/>
        <v>0</v>
      </c>
      <c r="P330" s="17">
        <f t="shared" si="29"/>
        <v>0</v>
      </c>
      <c r="Q330" s="157">
        <f t="shared" si="27"/>
        <v>0</v>
      </c>
      <c r="R330" s="178"/>
      <c r="S330" s="179"/>
      <c r="T330" s="179"/>
      <c r="U330" s="179"/>
      <c r="V330" s="179"/>
      <c r="W330" s="179"/>
      <c r="X330" s="179"/>
      <c r="Y330" s="179"/>
      <c r="Z330" s="179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4"/>
      <c r="AO330" s="14"/>
      <c r="AP330" s="14"/>
      <c r="AQ330" s="14"/>
      <c r="AR330" s="14"/>
      <c r="AS330" s="14"/>
      <c r="AT330" s="14"/>
      <c r="AU330" s="14"/>
      <c r="AV330" s="14"/>
    </row>
    <row r="331" spans="1:48" ht="20.100000000000001" customHeight="1">
      <c r="A331" s="148">
        <v>11690</v>
      </c>
      <c r="B331" s="149" t="s">
        <v>342</v>
      </c>
      <c r="C331" s="149" t="s">
        <v>747</v>
      </c>
      <c r="D331" s="150" t="s">
        <v>119</v>
      </c>
      <c r="E331" s="150" t="s">
        <v>862</v>
      </c>
      <c r="F331" s="151">
        <v>12</v>
      </c>
      <c r="G331" s="151">
        <v>30</v>
      </c>
      <c r="H331" s="151" t="s">
        <v>132</v>
      </c>
      <c r="I331" s="152"/>
      <c r="J331" s="149" t="s">
        <v>792</v>
      </c>
      <c r="K331" s="149"/>
      <c r="L331" s="149" t="s">
        <v>121</v>
      </c>
      <c r="M331" s="153">
        <v>322</v>
      </c>
      <c r="N331" s="153"/>
      <c r="O331" s="17">
        <f t="shared" si="28"/>
        <v>0</v>
      </c>
      <c r="P331" s="17">
        <f t="shared" si="29"/>
        <v>0</v>
      </c>
      <c r="Q331" s="157">
        <f t="shared" si="27"/>
        <v>0</v>
      </c>
      <c r="R331" s="178"/>
      <c r="S331" s="179"/>
      <c r="T331" s="179"/>
      <c r="U331" s="179"/>
      <c r="V331" s="179"/>
      <c r="W331" s="179"/>
      <c r="X331" s="179"/>
      <c r="Y331" s="179"/>
      <c r="Z331" s="179"/>
      <c r="AA331" s="169"/>
      <c r="AB331" s="16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4"/>
      <c r="AO331" s="14"/>
      <c r="AP331" s="14"/>
      <c r="AQ331" s="14"/>
      <c r="AR331" s="14"/>
      <c r="AS331" s="14"/>
      <c r="AT331" s="14"/>
      <c r="AU331" s="14"/>
      <c r="AV331" s="14"/>
    </row>
    <row r="332" spans="1:48" ht="20.100000000000001" customHeight="1">
      <c r="A332" s="140">
        <v>2881</v>
      </c>
      <c r="B332" s="141" t="s">
        <v>296</v>
      </c>
      <c r="C332" s="141" t="s">
        <v>297</v>
      </c>
      <c r="D332" s="142" t="s">
        <v>119</v>
      </c>
      <c r="E332" s="142" t="s">
        <v>862</v>
      </c>
      <c r="F332" s="143">
        <v>10</v>
      </c>
      <c r="G332" s="143">
        <v>30</v>
      </c>
      <c r="H332" s="143" t="s">
        <v>124</v>
      </c>
      <c r="I332" s="144"/>
      <c r="J332" s="145" t="s">
        <v>795</v>
      </c>
      <c r="K332" s="141"/>
      <c r="L332" s="141" t="s">
        <v>121</v>
      </c>
      <c r="M332" s="145">
        <v>323</v>
      </c>
      <c r="N332" s="145"/>
      <c r="O332" s="17">
        <f t="shared" si="28"/>
        <v>0</v>
      </c>
      <c r="P332" s="17">
        <f t="shared" si="29"/>
        <v>0</v>
      </c>
      <c r="Q332" s="157">
        <f t="shared" si="27"/>
        <v>0</v>
      </c>
      <c r="R332" s="178"/>
      <c r="S332" s="179"/>
      <c r="T332" s="179"/>
      <c r="U332" s="179"/>
      <c r="V332" s="179"/>
      <c r="W332" s="179"/>
      <c r="X332" s="179"/>
      <c r="Y332" s="179"/>
      <c r="Z332" s="179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4"/>
      <c r="AO332" s="14"/>
      <c r="AP332" s="14"/>
      <c r="AQ332" s="14"/>
      <c r="AR332" s="14"/>
      <c r="AS332" s="14"/>
      <c r="AT332" s="14"/>
      <c r="AU332" s="14"/>
      <c r="AV332" s="14"/>
    </row>
    <row r="333" spans="1:48" ht="20.100000000000001" customHeight="1">
      <c r="A333" s="148">
        <v>15548</v>
      </c>
      <c r="B333" s="149" t="s">
        <v>296</v>
      </c>
      <c r="C333" s="149" t="s">
        <v>748</v>
      </c>
      <c r="D333" s="150" t="s">
        <v>119</v>
      </c>
      <c r="E333" s="150" t="s">
        <v>862</v>
      </c>
      <c r="F333" s="151">
        <v>10</v>
      </c>
      <c r="G333" s="151">
        <v>30</v>
      </c>
      <c r="H333" s="151" t="s">
        <v>124</v>
      </c>
      <c r="I333" s="152"/>
      <c r="J333" s="149" t="s">
        <v>795</v>
      </c>
      <c r="K333" s="149"/>
      <c r="L333" s="149" t="s">
        <v>121</v>
      </c>
      <c r="M333" s="153">
        <v>324</v>
      </c>
      <c r="N333" s="153"/>
      <c r="O333" s="17">
        <f t="shared" si="28"/>
        <v>0</v>
      </c>
      <c r="P333" s="17">
        <f t="shared" si="29"/>
        <v>0</v>
      </c>
      <c r="Q333" s="157">
        <f t="shared" si="27"/>
        <v>0</v>
      </c>
      <c r="R333" s="178"/>
      <c r="S333" s="179"/>
      <c r="T333" s="179"/>
      <c r="U333" s="179"/>
      <c r="V333" s="179"/>
      <c r="W333" s="179"/>
      <c r="X333" s="179"/>
      <c r="Y333" s="179"/>
      <c r="Z333" s="179"/>
      <c r="AA333" s="169"/>
      <c r="AB333" s="169"/>
      <c r="AC333" s="169"/>
      <c r="AD333" s="169"/>
      <c r="AE333" s="169"/>
      <c r="AF333" s="169"/>
      <c r="AG333" s="169"/>
      <c r="AH333" s="169"/>
      <c r="AI333" s="169"/>
      <c r="AJ333" s="169"/>
      <c r="AK333" s="169"/>
      <c r="AL333" s="169"/>
      <c r="AM333" s="14"/>
      <c r="AO333" s="14"/>
      <c r="AP333" s="14"/>
      <c r="AQ333" s="14"/>
      <c r="AR333" s="14"/>
      <c r="AS333" s="14"/>
      <c r="AT333" s="14"/>
      <c r="AU333" s="14"/>
      <c r="AV333" s="14"/>
    </row>
    <row r="334" spans="1:48" ht="20.100000000000001" customHeight="1">
      <c r="A334" s="140">
        <v>10947</v>
      </c>
      <c r="B334" s="141" t="s">
        <v>317</v>
      </c>
      <c r="C334" s="141" t="s">
        <v>318</v>
      </c>
      <c r="D334" s="142" t="s">
        <v>119</v>
      </c>
      <c r="E334" s="142" t="s">
        <v>862</v>
      </c>
      <c r="F334" s="143">
        <v>8</v>
      </c>
      <c r="G334" s="143">
        <v>30</v>
      </c>
      <c r="H334" s="143" t="s">
        <v>132</v>
      </c>
      <c r="I334" s="144"/>
      <c r="J334" s="145" t="s">
        <v>794</v>
      </c>
      <c r="K334" s="141"/>
      <c r="L334" s="141" t="s">
        <v>121</v>
      </c>
      <c r="M334" s="145">
        <v>325</v>
      </c>
      <c r="N334" s="145"/>
      <c r="O334" s="17">
        <f t="shared" si="28"/>
        <v>0</v>
      </c>
      <c r="P334" s="17">
        <f t="shared" si="29"/>
        <v>0</v>
      </c>
      <c r="Q334" s="157">
        <f t="shared" si="27"/>
        <v>0</v>
      </c>
      <c r="R334" s="178"/>
      <c r="S334" s="179"/>
      <c r="T334" s="179"/>
      <c r="U334" s="179"/>
      <c r="V334" s="179"/>
      <c r="W334" s="179"/>
      <c r="X334" s="179"/>
      <c r="Y334" s="179"/>
      <c r="Z334" s="179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4"/>
      <c r="AO334" s="14"/>
      <c r="AP334" s="14"/>
      <c r="AQ334" s="14"/>
      <c r="AR334" s="14"/>
      <c r="AS334" s="14"/>
      <c r="AT334" s="14"/>
      <c r="AU334" s="14"/>
      <c r="AV334" s="14"/>
    </row>
    <row r="335" spans="1:48" ht="20.100000000000001" customHeight="1">
      <c r="A335" s="148">
        <v>15532</v>
      </c>
      <c r="B335" s="149" t="s">
        <v>279</v>
      </c>
      <c r="C335" s="149" t="s">
        <v>749</v>
      </c>
      <c r="D335" s="150" t="s">
        <v>142</v>
      </c>
      <c r="E335" s="150" t="s">
        <v>862</v>
      </c>
      <c r="F335" s="151">
        <v>12</v>
      </c>
      <c r="G335" s="151">
        <v>30</v>
      </c>
      <c r="H335" s="151" t="s">
        <v>124</v>
      </c>
      <c r="I335" s="152"/>
      <c r="J335" s="149" t="s">
        <v>793</v>
      </c>
      <c r="K335" s="149"/>
      <c r="L335" s="149" t="s">
        <v>121</v>
      </c>
      <c r="M335" s="153">
        <v>326</v>
      </c>
      <c r="N335" s="153"/>
      <c r="O335" s="17">
        <f t="shared" si="28"/>
        <v>0</v>
      </c>
      <c r="P335" s="17">
        <f t="shared" si="29"/>
        <v>0</v>
      </c>
      <c r="Q335" s="157">
        <f t="shared" si="27"/>
        <v>0</v>
      </c>
      <c r="R335" s="178"/>
      <c r="S335" s="179"/>
      <c r="T335" s="179"/>
      <c r="U335" s="179"/>
      <c r="V335" s="179"/>
      <c r="W335" s="179"/>
      <c r="X335" s="179"/>
      <c r="Y335" s="179"/>
      <c r="Z335" s="17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4"/>
      <c r="AO335" s="14"/>
      <c r="AP335" s="14"/>
      <c r="AQ335" s="14"/>
      <c r="AR335" s="14"/>
      <c r="AS335" s="14"/>
      <c r="AT335" s="14"/>
      <c r="AU335" s="14"/>
      <c r="AV335" s="14"/>
    </row>
    <row r="336" spans="1:48" ht="20.100000000000001" customHeight="1">
      <c r="A336" s="140">
        <v>2383</v>
      </c>
      <c r="B336" s="141" t="s">
        <v>343</v>
      </c>
      <c r="C336" s="141" t="s">
        <v>344</v>
      </c>
      <c r="D336" s="142" t="s">
        <v>119</v>
      </c>
      <c r="E336" s="142" t="s">
        <v>862</v>
      </c>
      <c r="F336" s="143">
        <v>6</v>
      </c>
      <c r="G336" s="143">
        <v>30</v>
      </c>
      <c r="H336" s="143" t="s">
        <v>132</v>
      </c>
      <c r="I336" s="144"/>
      <c r="J336" s="145" t="s">
        <v>791</v>
      </c>
      <c r="K336" s="141"/>
      <c r="L336" s="141" t="s">
        <v>121</v>
      </c>
      <c r="M336" s="145">
        <v>327</v>
      </c>
      <c r="N336" s="145"/>
      <c r="O336" s="17">
        <f t="shared" si="28"/>
        <v>0</v>
      </c>
      <c r="P336" s="17">
        <f t="shared" si="29"/>
        <v>0</v>
      </c>
      <c r="Q336" s="157">
        <f t="shared" si="27"/>
        <v>0</v>
      </c>
      <c r="R336" s="178"/>
      <c r="S336" s="179"/>
      <c r="T336" s="179"/>
      <c r="U336" s="179"/>
      <c r="V336" s="179"/>
      <c r="W336" s="179"/>
      <c r="X336" s="179"/>
      <c r="Y336" s="179"/>
      <c r="Z336" s="179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4"/>
      <c r="AO336" s="14"/>
      <c r="AP336" s="14"/>
      <c r="AQ336" s="14"/>
      <c r="AR336" s="14"/>
      <c r="AS336" s="14"/>
      <c r="AT336" s="14"/>
      <c r="AU336" s="14"/>
      <c r="AV336" s="14"/>
    </row>
    <row r="337" spans="1:48" ht="20.100000000000001" customHeight="1">
      <c r="A337" s="148">
        <v>10690</v>
      </c>
      <c r="B337" s="149" t="s">
        <v>343</v>
      </c>
      <c r="C337" s="149" t="s">
        <v>345</v>
      </c>
      <c r="D337" s="150" t="s">
        <v>119</v>
      </c>
      <c r="E337" s="150" t="s">
        <v>862</v>
      </c>
      <c r="F337" s="151">
        <v>6</v>
      </c>
      <c r="G337" s="151">
        <v>30</v>
      </c>
      <c r="H337" s="151" t="s">
        <v>119</v>
      </c>
      <c r="I337" s="152"/>
      <c r="J337" s="149" t="s">
        <v>791</v>
      </c>
      <c r="K337" s="149"/>
      <c r="L337" s="149" t="s">
        <v>121</v>
      </c>
      <c r="M337" s="153">
        <v>328</v>
      </c>
      <c r="N337" s="153"/>
      <c r="O337" s="17">
        <f t="shared" si="28"/>
        <v>0</v>
      </c>
      <c r="P337" s="17">
        <f t="shared" si="29"/>
        <v>0</v>
      </c>
      <c r="Q337" s="157">
        <f t="shared" si="27"/>
        <v>0</v>
      </c>
      <c r="R337" s="178"/>
      <c r="S337" s="179"/>
      <c r="T337" s="179"/>
      <c r="U337" s="179"/>
      <c r="V337" s="179"/>
      <c r="W337" s="179"/>
      <c r="X337" s="179"/>
      <c r="Y337" s="179"/>
      <c r="Z337" s="179"/>
      <c r="AA337" s="169"/>
      <c r="AB337" s="169"/>
      <c r="AC337" s="169"/>
      <c r="AD337" s="169"/>
      <c r="AE337" s="169"/>
      <c r="AF337" s="169"/>
      <c r="AG337" s="169"/>
      <c r="AH337" s="169"/>
      <c r="AI337" s="169"/>
      <c r="AJ337" s="169"/>
      <c r="AK337" s="169"/>
      <c r="AL337" s="169"/>
      <c r="AM337" s="14"/>
      <c r="AO337" s="14"/>
      <c r="AP337" s="14"/>
      <c r="AQ337" s="14"/>
      <c r="AR337" s="14"/>
      <c r="AS337" s="14"/>
      <c r="AT337" s="14"/>
      <c r="AU337" s="14"/>
      <c r="AV337" s="14"/>
    </row>
    <row r="338" spans="1:48" ht="20.100000000000001" customHeight="1">
      <c r="A338" s="140">
        <v>10692</v>
      </c>
      <c r="B338" s="141" t="s">
        <v>346</v>
      </c>
      <c r="C338" s="141" t="s">
        <v>347</v>
      </c>
      <c r="D338" s="142" t="s">
        <v>119</v>
      </c>
      <c r="E338" s="142" t="s">
        <v>862</v>
      </c>
      <c r="F338" s="143">
        <v>8</v>
      </c>
      <c r="G338" s="143">
        <v>30</v>
      </c>
      <c r="H338" s="143" t="s">
        <v>132</v>
      </c>
      <c r="I338" s="144"/>
      <c r="J338" s="145" t="s">
        <v>795</v>
      </c>
      <c r="K338" s="141"/>
      <c r="L338" s="141" t="s">
        <v>121</v>
      </c>
      <c r="M338" s="145">
        <v>329</v>
      </c>
      <c r="N338" s="145"/>
      <c r="O338" s="17">
        <f t="shared" si="28"/>
        <v>0</v>
      </c>
      <c r="P338" s="17">
        <f t="shared" si="29"/>
        <v>0</v>
      </c>
      <c r="Q338" s="157">
        <f t="shared" ref="Q338:Q401" si="30">SUM(R338:AL338)</f>
        <v>0</v>
      </c>
      <c r="R338" s="178"/>
      <c r="S338" s="179"/>
      <c r="T338" s="179"/>
      <c r="U338" s="179"/>
      <c r="V338" s="179"/>
      <c r="W338" s="179"/>
      <c r="X338" s="179"/>
      <c r="Y338" s="179"/>
      <c r="Z338" s="179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4"/>
      <c r="AO338" s="14"/>
      <c r="AP338" s="14"/>
      <c r="AQ338" s="14"/>
      <c r="AR338" s="14"/>
      <c r="AS338" s="14"/>
      <c r="AT338" s="14"/>
      <c r="AU338" s="14"/>
      <c r="AV338" s="14"/>
    </row>
    <row r="339" spans="1:48" ht="20.100000000000001" customHeight="1">
      <c r="A339" s="148">
        <v>22833</v>
      </c>
      <c r="B339" s="149" t="s">
        <v>346</v>
      </c>
      <c r="C339" s="149" t="s">
        <v>750</v>
      </c>
      <c r="D339" s="150" t="s">
        <v>119</v>
      </c>
      <c r="E339" s="150" t="s">
        <v>862</v>
      </c>
      <c r="F339" s="151">
        <v>8</v>
      </c>
      <c r="G339" s="151">
        <v>30</v>
      </c>
      <c r="H339" s="151" t="s">
        <v>132</v>
      </c>
      <c r="I339" s="152"/>
      <c r="J339" s="149" t="s">
        <v>795</v>
      </c>
      <c r="K339" s="149"/>
      <c r="L339" s="149" t="s">
        <v>121</v>
      </c>
      <c r="M339" s="153">
        <v>330</v>
      </c>
      <c r="N339" s="153"/>
      <c r="O339" s="17">
        <f t="shared" si="28"/>
        <v>0</v>
      </c>
      <c r="P339" s="17">
        <f t="shared" si="29"/>
        <v>0</v>
      </c>
      <c r="Q339" s="157">
        <f t="shared" si="30"/>
        <v>0</v>
      </c>
      <c r="R339" s="178"/>
      <c r="S339" s="179"/>
      <c r="T339" s="179"/>
      <c r="U339" s="179"/>
      <c r="V339" s="179"/>
      <c r="W339" s="179"/>
      <c r="X339" s="179"/>
      <c r="Y339" s="179"/>
      <c r="Z339" s="179"/>
      <c r="AA339" s="169"/>
      <c r="AB339" s="169"/>
      <c r="AC339" s="169"/>
      <c r="AD339" s="169"/>
      <c r="AE339" s="169"/>
      <c r="AF339" s="169"/>
      <c r="AG339" s="169"/>
      <c r="AH339" s="169"/>
      <c r="AI339" s="169"/>
      <c r="AJ339" s="169"/>
      <c r="AK339" s="169"/>
      <c r="AL339" s="169"/>
      <c r="AM339" s="14"/>
      <c r="AO339" s="14"/>
      <c r="AP339" s="14"/>
      <c r="AQ339" s="14"/>
      <c r="AR339" s="14"/>
      <c r="AS339" s="14"/>
      <c r="AT339" s="14"/>
      <c r="AU339" s="14"/>
      <c r="AV339" s="14"/>
    </row>
    <row r="340" spans="1:48" ht="20.100000000000001" customHeight="1">
      <c r="A340" s="140">
        <v>10691</v>
      </c>
      <c r="B340" s="141" t="s">
        <v>346</v>
      </c>
      <c r="C340" s="141" t="s">
        <v>348</v>
      </c>
      <c r="D340" s="142" t="s">
        <v>119</v>
      </c>
      <c r="E340" s="142" t="s">
        <v>862</v>
      </c>
      <c r="F340" s="143">
        <v>10</v>
      </c>
      <c r="G340" s="143">
        <v>30</v>
      </c>
      <c r="H340" s="143" t="s">
        <v>132</v>
      </c>
      <c r="I340" s="144"/>
      <c r="J340" s="145" t="s">
        <v>795</v>
      </c>
      <c r="K340" s="141"/>
      <c r="L340" s="141" t="s">
        <v>121</v>
      </c>
      <c r="M340" s="145">
        <v>331</v>
      </c>
      <c r="N340" s="145"/>
      <c r="O340" s="17">
        <f t="shared" si="28"/>
        <v>0</v>
      </c>
      <c r="P340" s="17">
        <f t="shared" si="29"/>
        <v>0</v>
      </c>
      <c r="Q340" s="157">
        <f t="shared" si="30"/>
        <v>0</v>
      </c>
      <c r="R340" s="178"/>
      <c r="S340" s="179"/>
      <c r="T340" s="179"/>
      <c r="U340" s="179"/>
      <c r="V340" s="179"/>
      <c r="W340" s="179"/>
      <c r="X340" s="179"/>
      <c r="Y340" s="179"/>
      <c r="Z340" s="179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4"/>
      <c r="AO340" s="14"/>
      <c r="AP340" s="14"/>
      <c r="AQ340" s="14"/>
      <c r="AR340" s="14"/>
      <c r="AS340" s="14"/>
      <c r="AT340" s="14"/>
      <c r="AU340" s="14"/>
      <c r="AV340" s="14"/>
    </row>
    <row r="341" spans="1:48" ht="20.100000000000001" customHeight="1">
      <c r="A341" s="148">
        <v>26837</v>
      </c>
      <c r="B341" s="149" t="s">
        <v>346</v>
      </c>
      <c r="C341" s="149" t="s">
        <v>471</v>
      </c>
      <c r="D341" s="150" t="s">
        <v>119</v>
      </c>
      <c r="E341" s="150" t="s">
        <v>862</v>
      </c>
      <c r="F341" s="151">
        <v>10</v>
      </c>
      <c r="G341" s="151">
        <v>30</v>
      </c>
      <c r="H341" s="151" t="s">
        <v>132</v>
      </c>
      <c r="I341" s="152"/>
      <c r="J341" s="149" t="s">
        <v>795</v>
      </c>
      <c r="K341" s="149"/>
      <c r="L341" s="149" t="s">
        <v>121</v>
      </c>
      <c r="M341" s="153">
        <v>332</v>
      </c>
      <c r="N341" s="153"/>
      <c r="O341" s="17">
        <f t="shared" ref="O341:O404" si="31">IF(INT(P341)*10=P341*10,,"ERREUR")</f>
        <v>0</v>
      </c>
      <c r="P341" s="17">
        <f t="shared" si="29"/>
        <v>0</v>
      </c>
      <c r="Q341" s="157">
        <f t="shared" si="30"/>
        <v>0</v>
      </c>
      <c r="R341" s="178"/>
      <c r="S341" s="179"/>
      <c r="T341" s="179"/>
      <c r="U341" s="179"/>
      <c r="V341" s="179"/>
      <c r="W341" s="179"/>
      <c r="X341" s="179"/>
      <c r="Y341" s="179"/>
      <c r="Z341" s="17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4"/>
      <c r="AO341" s="14"/>
      <c r="AP341" s="14"/>
      <c r="AQ341" s="14"/>
      <c r="AR341" s="14"/>
      <c r="AS341" s="14"/>
      <c r="AT341" s="14"/>
      <c r="AU341" s="14"/>
      <c r="AV341" s="14"/>
    </row>
    <row r="342" spans="1:48" ht="20.100000000000001" customHeight="1">
      <c r="A342" s="140">
        <v>15538</v>
      </c>
      <c r="B342" s="141" t="s">
        <v>778</v>
      </c>
      <c r="C342" s="141" t="s">
        <v>751</v>
      </c>
      <c r="D342" s="142" t="s">
        <v>119</v>
      </c>
      <c r="E342" s="142" t="s">
        <v>862</v>
      </c>
      <c r="F342" s="143">
        <v>12</v>
      </c>
      <c r="G342" s="143">
        <v>30</v>
      </c>
      <c r="H342" s="143" t="s">
        <v>132</v>
      </c>
      <c r="I342" s="144"/>
      <c r="J342" s="145" t="s">
        <v>792</v>
      </c>
      <c r="K342" s="141"/>
      <c r="L342" s="141" t="s">
        <v>121</v>
      </c>
      <c r="M342" s="145">
        <v>333</v>
      </c>
      <c r="N342" s="145"/>
      <c r="O342" s="17">
        <f t="shared" si="31"/>
        <v>0</v>
      </c>
      <c r="P342" s="17">
        <f t="shared" si="29"/>
        <v>0</v>
      </c>
      <c r="Q342" s="157">
        <f t="shared" si="30"/>
        <v>0</v>
      </c>
      <c r="R342" s="178"/>
      <c r="S342" s="179"/>
      <c r="T342" s="179"/>
      <c r="U342" s="179"/>
      <c r="V342" s="179"/>
      <c r="W342" s="179"/>
      <c r="X342" s="179"/>
      <c r="Y342" s="179"/>
      <c r="Z342" s="179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4"/>
      <c r="AO342" s="14"/>
      <c r="AP342" s="14"/>
      <c r="AQ342" s="14"/>
      <c r="AR342" s="14"/>
      <c r="AS342" s="14"/>
      <c r="AT342" s="14"/>
      <c r="AU342" s="14"/>
      <c r="AV342" s="14"/>
    </row>
    <row r="343" spans="1:48" ht="20.100000000000001" customHeight="1">
      <c r="A343" s="148">
        <v>10693</v>
      </c>
      <c r="B343" s="149" t="s">
        <v>349</v>
      </c>
      <c r="C343" s="149" t="s">
        <v>350</v>
      </c>
      <c r="D343" s="150" t="s">
        <v>119</v>
      </c>
      <c r="E343" s="150" t="s">
        <v>862</v>
      </c>
      <c r="F343" s="151">
        <v>6</v>
      </c>
      <c r="G343" s="151">
        <v>30</v>
      </c>
      <c r="H343" s="151" t="s">
        <v>132</v>
      </c>
      <c r="I343" s="152"/>
      <c r="J343" s="149" t="s">
        <v>795</v>
      </c>
      <c r="K343" s="149"/>
      <c r="L343" s="149" t="s">
        <v>121</v>
      </c>
      <c r="M343" s="153">
        <v>334</v>
      </c>
      <c r="N343" s="153"/>
      <c r="O343" s="17">
        <f t="shared" si="31"/>
        <v>0</v>
      </c>
      <c r="P343" s="17">
        <f t="shared" si="29"/>
        <v>0</v>
      </c>
      <c r="Q343" s="157">
        <f t="shared" si="30"/>
        <v>0</v>
      </c>
      <c r="R343" s="178"/>
      <c r="S343" s="179"/>
      <c r="T343" s="179"/>
      <c r="U343" s="179"/>
      <c r="V343" s="179"/>
      <c r="W343" s="179"/>
      <c r="X343" s="179"/>
      <c r="Y343" s="179"/>
      <c r="Z343" s="179"/>
      <c r="AA343" s="169"/>
      <c r="AB343" s="169"/>
      <c r="AC343" s="169"/>
      <c r="AD343" s="169"/>
      <c r="AE343" s="169"/>
      <c r="AF343" s="169"/>
      <c r="AG343" s="169"/>
      <c r="AH343" s="169"/>
      <c r="AI343" s="169"/>
      <c r="AJ343" s="169"/>
      <c r="AK343" s="169"/>
      <c r="AL343" s="169"/>
      <c r="AM343" s="14"/>
      <c r="AO343" s="14"/>
      <c r="AP343" s="14"/>
      <c r="AQ343" s="14"/>
      <c r="AR343" s="14"/>
      <c r="AS343" s="14"/>
      <c r="AT343" s="14"/>
      <c r="AU343" s="14"/>
      <c r="AV343" s="14"/>
    </row>
    <row r="344" spans="1:48" ht="20.100000000000001" customHeight="1">
      <c r="A344" s="140">
        <v>22332</v>
      </c>
      <c r="B344" s="141" t="s">
        <v>752</v>
      </c>
      <c r="C344" s="141" t="s">
        <v>351</v>
      </c>
      <c r="D344" s="142" t="s">
        <v>119</v>
      </c>
      <c r="E344" s="142" t="s">
        <v>862</v>
      </c>
      <c r="F344" s="143">
        <v>8</v>
      </c>
      <c r="G344" s="143">
        <v>30</v>
      </c>
      <c r="H344" s="143" t="s">
        <v>124</v>
      </c>
      <c r="I344" s="144"/>
      <c r="J344" s="145" t="s">
        <v>794</v>
      </c>
      <c r="K344" s="141"/>
      <c r="L344" s="141" t="s">
        <v>121</v>
      </c>
      <c r="M344" s="145">
        <v>335</v>
      </c>
      <c r="N344" s="145"/>
      <c r="O344" s="17">
        <f t="shared" si="31"/>
        <v>0</v>
      </c>
      <c r="P344" s="17">
        <f t="shared" si="29"/>
        <v>0</v>
      </c>
      <c r="Q344" s="157">
        <f t="shared" si="30"/>
        <v>0</v>
      </c>
      <c r="R344" s="178"/>
      <c r="S344" s="179"/>
      <c r="T344" s="179"/>
      <c r="U344" s="179"/>
      <c r="V344" s="179"/>
      <c r="W344" s="179"/>
      <c r="X344" s="179"/>
      <c r="Y344" s="179"/>
      <c r="Z344" s="179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4"/>
      <c r="AO344" s="14"/>
      <c r="AP344" s="14"/>
      <c r="AQ344" s="14"/>
      <c r="AR344" s="14"/>
      <c r="AS344" s="14"/>
      <c r="AT344" s="14"/>
      <c r="AU344" s="14"/>
      <c r="AV344" s="14"/>
    </row>
    <row r="345" spans="1:48" ht="20.100000000000001" customHeight="1">
      <c r="A345" s="108"/>
      <c r="B345" s="114" t="s">
        <v>753</v>
      </c>
      <c r="C345" s="109"/>
      <c r="D345" s="110"/>
      <c r="E345" s="110"/>
      <c r="F345" s="110"/>
      <c r="G345" s="110"/>
      <c r="H345" s="110"/>
      <c r="I345" s="111"/>
      <c r="J345" s="109" t="s">
        <v>232</v>
      </c>
      <c r="K345" s="109"/>
      <c r="L345" s="109"/>
      <c r="M345" s="109">
        <v>336</v>
      </c>
      <c r="N345" s="109"/>
      <c r="O345" s="17"/>
      <c r="P345" s="17"/>
      <c r="Q345" s="157"/>
      <c r="R345" s="170"/>
      <c r="S345" s="171"/>
      <c r="T345" s="171"/>
      <c r="U345" s="171"/>
      <c r="V345" s="171"/>
      <c r="W345" s="171"/>
      <c r="X345" s="171"/>
      <c r="Y345" s="171"/>
      <c r="Z345" s="171"/>
      <c r="AA345" s="171"/>
      <c r="AB345" s="171"/>
      <c r="AC345" s="171"/>
      <c r="AD345" s="171"/>
      <c r="AE345" s="171"/>
      <c r="AF345" s="171"/>
      <c r="AG345" s="171"/>
      <c r="AH345" s="171"/>
      <c r="AI345" s="171"/>
      <c r="AJ345" s="171"/>
      <c r="AK345" s="171"/>
      <c r="AL345" s="171"/>
      <c r="AM345" s="14"/>
      <c r="AO345" s="14"/>
      <c r="AP345" s="14"/>
      <c r="AQ345" s="14"/>
      <c r="AR345" s="14"/>
      <c r="AS345" s="14"/>
      <c r="AT345" s="14"/>
      <c r="AU345" s="14"/>
      <c r="AV345" s="14"/>
    </row>
    <row r="346" spans="1:48" ht="20.100000000000001" customHeight="1">
      <c r="A346" s="140">
        <v>22840</v>
      </c>
      <c r="B346" s="141" t="s">
        <v>353</v>
      </c>
      <c r="C346" s="141" t="s">
        <v>754</v>
      </c>
      <c r="D346" s="142" t="s">
        <v>142</v>
      </c>
      <c r="E346" s="142" t="s">
        <v>862</v>
      </c>
      <c r="F346" s="143">
        <v>6</v>
      </c>
      <c r="G346" s="143">
        <v>30</v>
      </c>
      <c r="H346" s="143" t="s">
        <v>131</v>
      </c>
      <c r="I346" s="144"/>
      <c r="J346" s="145" t="s">
        <v>793</v>
      </c>
      <c r="K346" s="141"/>
      <c r="L346" s="141" t="s">
        <v>121</v>
      </c>
      <c r="M346" s="145">
        <v>337</v>
      </c>
      <c r="N346" s="145"/>
      <c r="O346" s="17">
        <f t="shared" si="31"/>
        <v>0</v>
      </c>
      <c r="P346" s="17">
        <f t="shared" ref="P346:P373" si="32">Q346/G346</f>
        <v>0</v>
      </c>
      <c r="Q346" s="157">
        <f t="shared" si="30"/>
        <v>0</v>
      </c>
      <c r="R346" s="178"/>
      <c r="S346" s="179"/>
      <c r="T346" s="179"/>
      <c r="U346" s="179"/>
      <c r="V346" s="179"/>
      <c r="W346" s="179"/>
      <c r="X346" s="179"/>
      <c r="Y346" s="179"/>
      <c r="Z346" s="179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4"/>
      <c r="AO346" s="14"/>
      <c r="AP346" s="14"/>
      <c r="AQ346" s="14"/>
      <c r="AR346" s="14"/>
      <c r="AS346" s="14"/>
      <c r="AT346" s="14"/>
      <c r="AU346" s="14"/>
      <c r="AV346" s="14"/>
    </row>
    <row r="347" spans="1:48" ht="20.100000000000001" customHeight="1">
      <c r="A347" s="148">
        <v>13253</v>
      </c>
      <c r="B347" s="149" t="s">
        <v>353</v>
      </c>
      <c r="C347" s="149" t="s">
        <v>755</v>
      </c>
      <c r="D347" s="150" t="s">
        <v>142</v>
      </c>
      <c r="E347" s="150" t="s">
        <v>862</v>
      </c>
      <c r="F347" s="151">
        <v>6</v>
      </c>
      <c r="G347" s="151">
        <v>30</v>
      </c>
      <c r="H347" s="151" t="s">
        <v>132</v>
      </c>
      <c r="I347" s="152"/>
      <c r="J347" s="149" t="s">
        <v>793</v>
      </c>
      <c r="K347" s="149"/>
      <c r="L347" s="149" t="s">
        <v>121</v>
      </c>
      <c r="M347" s="153">
        <v>338</v>
      </c>
      <c r="N347" s="153"/>
      <c r="O347" s="17">
        <f t="shared" si="31"/>
        <v>0</v>
      </c>
      <c r="P347" s="17">
        <f t="shared" si="32"/>
        <v>0</v>
      </c>
      <c r="Q347" s="157">
        <f t="shared" si="30"/>
        <v>0</v>
      </c>
      <c r="R347" s="178"/>
      <c r="S347" s="179"/>
      <c r="T347" s="179"/>
      <c r="U347" s="179"/>
      <c r="V347" s="179"/>
      <c r="W347" s="179"/>
      <c r="X347" s="179"/>
      <c r="Y347" s="179"/>
      <c r="Z347" s="179"/>
      <c r="AA347" s="169"/>
      <c r="AB347" s="169"/>
      <c r="AC347" s="169"/>
      <c r="AD347" s="169"/>
      <c r="AE347" s="169"/>
      <c r="AF347" s="169"/>
      <c r="AG347" s="169"/>
      <c r="AH347" s="169"/>
      <c r="AI347" s="169"/>
      <c r="AJ347" s="169"/>
      <c r="AK347" s="169"/>
      <c r="AL347" s="169"/>
      <c r="AM347" s="14"/>
      <c r="AO347" s="14"/>
      <c r="AP347" s="14"/>
      <c r="AQ347" s="14"/>
      <c r="AR347" s="14"/>
      <c r="AS347" s="14"/>
      <c r="AT347" s="14"/>
      <c r="AU347" s="14"/>
      <c r="AV347" s="14"/>
    </row>
    <row r="348" spans="1:48" ht="20.100000000000001" customHeight="1">
      <c r="A348" s="18">
        <v>24166</v>
      </c>
      <c r="B348" s="19" t="s">
        <v>354</v>
      </c>
      <c r="C348" s="19" t="s">
        <v>355</v>
      </c>
      <c r="D348" s="30" t="s">
        <v>142</v>
      </c>
      <c r="E348" s="30" t="s">
        <v>863</v>
      </c>
      <c r="F348" s="29">
        <v>5</v>
      </c>
      <c r="G348" s="29">
        <v>120</v>
      </c>
      <c r="H348" s="29" t="s">
        <v>227</v>
      </c>
      <c r="I348" s="34"/>
      <c r="J348" s="19" t="s">
        <v>793</v>
      </c>
      <c r="K348" s="19"/>
      <c r="L348" s="19" t="s">
        <v>880</v>
      </c>
      <c r="M348" s="24">
        <v>339</v>
      </c>
      <c r="N348" s="24"/>
      <c r="O348" s="17">
        <f t="shared" si="31"/>
        <v>0</v>
      </c>
      <c r="P348" s="17">
        <f t="shared" si="32"/>
        <v>0</v>
      </c>
      <c r="Q348" s="157">
        <f t="shared" si="30"/>
        <v>0</v>
      </c>
      <c r="R348" s="178"/>
      <c r="S348" s="179"/>
      <c r="T348" s="179"/>
      <c r="U348" s="179"/>
      <c r="V348" s="179"/>
      <c r="W348" s="179"/>
      <c r="X348" s="179"/>
      <c r="Y348" s="179"/>
      <c r="Z348" s="179"/>
      <c r="AA348" s="174"/>
      <c r="AB348" s="174"/>
      <c r="AC348" s="174"/>
      <c r="AD348" s="174"/>
      <c r="AE348" s="174"/>
      <c r="AF348" s="174"/>
      <c r="AG348" s="174"/>
      <c r="AH348" s="174"/>
      <c r="AI348" s="174"/>
      <c r="AJ348" s="174"/>
      <c r="AK348" s="174"/>
      <c r="AL348" s="174"/>
      <c r="AM348" s="14"/>
      <c r="AO348" s="14"/>
      <c r="AP348" s="14"/>
      <c r="AQ348" s="14"/>
      <c r="AR348" s="14"/>
      <c r="AS348" s="14"/>
      <c r="AT348" s="14"/>
      <c r="AU348" s="14"/>
      <c r="AV348" s="14"/>
    </row>
    <row r="349" spans="1:48" ht="20.100000000000001" customHeight="1">
      <c r="A349" s="61">
        <v>24167</v>
      </c>
      <c r="B349" s="62" t="s">
        <v>354</v>
      </c>
      <c r="C349" s="62" t="s">
        <v>355</v>
      </c>
      <c r="D349" s="63" t="s">
        <v>142</v>
      </c>
      <c r="E349" s="63" t="s">
        <v>864</v>
      </c>
      <c r="F349" s="64">
        <v>5</v>
      </c>
      <c r="G349" s="64">
        <v>240</v>
      </c>
      <c r="H349" s="64" t="s">
        <v>227</v>
      </c>
      <c r="I349" s="65"/>
      <c r="J349" s="62" t="s">
        <v>793</v>
      </c>
      <c r="K349" s="62"/>
      <c r="L349" s="62" t="s">
        <v>881</v>
      </c>
      <c r="M349" s="66">
        <v>340</v>
      </c>
      <c r="N349" s="66"/>
      <c r="O349" s="17">
        <f t="shared" si="31"/>
        <v>0</v>
      </c>
      <c r="P349" s="17">
        <f t="shared" si="32"/>
        <v>0</v>
      </c>
      <c r="Q349" s="157">
        <f t="shared" si="30"/>
        <v>0</v>
      </c>
      <c r="R349" s="178"/>
      <c r="S349" s="179"/>
      <c r="T349" s="179"/>
      <c r="U349" s="179"/>
      <c r="V349" s="179"/>
      <c r="W349" s="179"/>
      <c r="X349" s="179"/>
      <c r="Y349" s="179"/>
      <c r="Z349" s="179"/>
      <c r="AA349" s="175"/>
      <c r="AB349" s="175"/>
      <c r="AC349" s="175"/>
      <c r="AD349" s="175"/>
      <c r="AE349" s="175"/>
      <c r="AF349" s="175"/>
      <c r="AG349" s="175"/>
      <c r="AH349" s="175"/>
      <c r="AI349" s="175"/>
      <c r="AJ349" s="175"/>
      <c r="AK349" s="175"/>
      <c r="AL349" s="175"/>
      <c r="AM349" s="14"/>
      <c r="AO349" s="14"/>
      <c r="AP349" s="14"/>
      <c r="AQ349" s="14"/>
      <c r="AR349" s="14"/>
      <c r="AS349" s="14"/>
      <c r="AT349" s="14"/>
      <c r="AU349" s="14"/>
      <c r="AV349" s="14"/>
    </row>
    <row r="350" spans="1:48" ht="20.100000000000001" customHeight="1">
      <c r="A350" s="18">
        <v>26024</v>
      </c>
      <c r="B350" s="19" t="s">
        <v>354</v>
      </c>
      <c r="C350" s="19" t="s">
        <v>208</v>
      </c>
      <c r="D350" s="30" t="s">
        <v>142</v>
      </c>
      <c r="E350" s="30" t="s">
        <v>863</v>
      </c>
      <c r="F350" s="29">
        <v>5</v>
      </c>
      <c r="G350" s="29">
        <v>120</v>
      </c>
      <c r="H350" s="29" t="s">
        <v>227</v>
      </c>
      <c r="I350" s="34"/>
      <c r="J350" s="19" t="s">
        <v>793</v>
      </c>
      <c r="K350" s="19"/>
      <c r="L350" s="19" t="s">
        <v>880</v>
      </c>
      <c r="M350" s="24">
        <v>341</v>
      </c>
      <c r="N350" s="24"/>
      <c r="O350" s="17">
        <f t="shared" si="31"/>
        <v>0</v>
      </c>
      <c r="P350" s="17">
        <f t="shared" si="32"/>
        <v>0</v>
      </c>
      <c r="Q350" s="157">
        <f t="shared" si="30"/>
        <v>0</v>
      </c>
      <c r="R350" s="178"/>
      <c r="S350" s="179"/>
      <c r="T350" s="179"/>
      <c r="U350" s="179"/>
      <c r="V350" s="179"/>
      <c r="W350" s="179"/>
      <c r="X350" s="179"/>
      <c r="Y350" s="179"/>
      <c r="Z350" s="179"/>
      <c r="AA350" s="174"/>
      <c r="AB350" s="174"/>
      <c r="AC350" s="174"/>
      <c r="AD350" s="174"/>
      <c r="AE350" s="174"/>
      <c r="AF350" s="174"/>
      <c r="AG350" s="174"/>
      <c r="AH350" s="174"/>
      <c r="AI350" s="174"/>
      <c r="AJ350" s="174"/>
      <c r="AK350" s="174"/>
      <c r="AL350" s="174"/>
      <c r="AM350" s="14"/>
      <c r="AO350" s="14"/>
      <c r="AP350" s="14"/>
      <c r="AQ350" s="14"/>
      <c r="AR350" s="14"/>
      <c r="AS350" s="14"/>
      <c r="AT350" s="14"/>
      <c r="AU350" s="14"/>
      <c r="AV350" s="14"/>
    </row>
    <row r="351" spans="1:48" ht="20.100000000000001" customHeight="1">
      <c r="A351" s="61">
        <v>26025</v>
      </c>
      <c r="B351" s="62" t="s">
        <v>354</v>
      </c>
      <c r="C351" s="62" t="s">
        <v>208</v>
      </c>
      <c r="D351" s="63" t="s">
        <v>142</v>
      </c>
      <c r="E351" s="63" t="s">
        <v>864</v>
      </c>
      <c r="F351" s="64">
        <v>5</v>
      </c>
      <c r="G351" s="64">
        <v>240</v>
      </c>
      <c r="H351" s="64" t="s">
        <v>227</v>
      </c>
      <c r="I351" s="65"/>
      <c r="J351" s="62" t="s">
        <v>793</v>
      </c>
      <c r="K351" s="62"/>
      <c r="L351" s="62" t="s">
        <v>881</v>
      </c>
      <c r="M351" s="66">
        <v>342</v>
      </c>
      <c r="N351" s="66"/>
      <c r="O351" s="17">
        <f t="shared" si="31"/>
        <v>0</v>
      </c>
      <c r="P351" s="17">
        <f t="shared" si="32"/>
        <v>0</v>
      </c>
      <c r="Q351" s="157">
        <f t="shared" si="30"/>
        <v>0</v>
      </c>
      <c r="R351" s="178"/>
      <c r="S351" s="179"/>
      <c r="T351" s="179"/>
      <c r="U351" s="179"/>
      <c r="V351" s="179"/>
      <c r="W351" s="179"/>
      <c r="X351" s="179"/>
      <c r="Y351" s="179"/>
      <c r="Z351" s="179"/>
      <c r="AA351" s="175"/>
      <c r="AB351" s="175"/>
      <c r="AC351" s="175"/>
      <c r="AD351" s="175"/>
      <c r="AE351" s="175"/>
      <c r="AF351" s="175"/>
      <c r="AG351" s="175"/>
      <c r="AH351" s="175"/>
      <c r="AI351" s="175"/>
      <c r="AJ351" s="175"/>
      <c r="AK351" s="175"/>
      <c r="AL351" s="175"/>
      <c r="AM351" s="14"/>
      <c r="AO351" s="14"/>
      <c r="AP351" s="14"/>
      <c r="AQ351" s="14"/>
      <c r="AR351" s="14"/>
      <c r="AS351" s="14"/>
      <c r="AT351" s="14"/>
      <c r="AU351" s="14"/>
      <c r="AV351" s="14"/>
    </row>
    <row r="352" spans="1:48" ht="20.100000000000001" customHeight="1">
      <c r="A352" s="18">
        <v>15460</v>
      </c>
      <c r="B352" s="19" t="s">
        <v>356</v>
      </c>
      <c r="C352" s="19" t="s">
        <v>756</v>
      </c>
      <c r="D352" s="30" t="s">
        <v>142</v>
      </c>
      <c r="E352" s="30" t="s">
        <v>863</v>
      </c>
      <c r="F352" s="29">
        <v>8</v>
      </c>
      <c r="G352" s="29">
        <v>120</v>
      </c>
      <c r="H352" s="29" t="s">
        <v>227</v>
      </c>
      <c r="I352" s="34"/>
      <c r="J352" s="19" t="s">
        <v>793</v>
      </c>
      <c r="K352" s="19"/>
      <c r="L352" s="19" t="s">
        <v>880</v>
      </c>
      <c r="M352" s="24">
        <v>343</v>
      </c>
      <c r="N352" s="24"/>
      <c r="O352" s="17">
        <f t="shared" si="31"/>
        <v>0</v>
      </c>
      <c r="P352" s="17">
        <f t="shared" si="32"/>
        <v>0</v>
      </c>
      <c r="Q352" s="157">
        <f t="shared" si="30"/>
        <v>0</v>
      </c>
      <c r="R352" s="178"/>
      <c r="S352" s="179"/>
      <c r="T352" s="179"/>
      <c r="U352" s="179"/>
      <c r="V352" s="179"/>
      <c r="W352" s="179"/>
      <c r="X352" s="179"/>
      <c r="Y352" s="179"/>
      <c r="Z352" s="179"/>
      <c r="AA352" s="174"/>
      <c r="AB352" s="174"/>
      <c r="AC352" s="174"/>
      <c r="AD352" s="174"/>
      <c r="AE352" s="174"/>
      <c r="AF352" s="174"/>
      <c r="AG352" s="174"/>
      <c r="AH352" s="174"/>
      <c r="AI352" s="174"/>
      <c r="AJ352" s="174"/>
      <c r="AK352" s="174"/>
      <c r="AL352" s="174"/>
      <c r="AM352" s="14"/>
      <c r="AO352" s="14"/>
      <c r="AP352" s="14"/>
      <c r="AQ352" s="14"/>
      <c r="AR352" s="14"/>
      <c r="AS352" s="14"/>
      <c r="AT352" s="14"/>
      <c r="AU352" s="14"/>
      <c r="AV352" s="14"/>
    </row>
    <row r="353" spans="1:48" ht="20.100000000000001" customHeight="1">
      <c r="A353" s="61">
        <v>15461</v>
      </c>
      <c r="B353" s="62" t="s">
        <v>356</v>
      </c>
      <c r="C353" s="62" t="s">
        <v>756</v>
      </c>
      <c r="D353" s="63" t="s">
        <v>142</v>
      </c>
      <c r="E353" s="63" t="s">
        <v>864</v>
      </c>
      <c r="F353" s="64">
        <v>8</v>
      </c>
      <c r="G353" s="64">
        <v>240</v>
      </c>
      <c r="H353" s="64" t="s">
        <v>227</v>
      </c>
      <c r="I353" s="65"/>
      <c r="J353" s="62" t="s">
        <v>793</v>
      </c>
      <c r="K353" s="62"/>
      <c r="L353" s="62" t="s">
        <v>881</v>
      </c>
      <c r="M353" s="66">
        <v>344</v>
      </c>
      <c r="N353" s="66"/>
      <c r="O353" s="17">
        <f t="shared" si="31"/>
        <v>0</v>
      </c>
      <c r="P353" s="17">
        <f t="shared" si="32"/>
        <v>0</v>
      </c>
      <c r="Q353" s="157">
        <f t="shared" si="30"/>
        <v>0</v>
      </c>
      <c r="R353" s="178"/>
      <c r="S353" s="179"/>
      <c r="T353" s="179"/>
      <c r="U353" s="179"/>
      <c r="V353" s="179"/>
      <c r="W353" s="179"/>
      <c r="X353" s="179"/>
      <c r="Y353" s="179"/>
      <c r="Z353" s="179"/>
      <c r="AA353" s="175"/>
      <c r="AB353" s="175"/>
      <c r="AC353" s="175"/>
      <c r="AD353" s="175"/>
      <c r="AE353" s="175"/>
      <c r="AF353" s="175"/>
      <c r="AG353" s="175"/>
      <c r="AH353" s="175"/>
      <c r="AI353" s="175"/>
      <c r="AJ353" s="175"/>
      <c r="AK353" s="175"/>
      <c r="AL353" s="175"/>
      <c r="AM353" s="14"/>
      <c r="AO353" s="14"/>
      <c r="AP353" s="14"/>
      <c r="AQ353" s="14"/>
      <c r="AR353" s="14"/>
      <c r="AS353" s="14"/>
      <c r="AT353" s="14"/>
      <c r="AU353" s="14"/>
      <c r="AV353" s="14"/>
    </row>
    <row r="354" spans="1:48" ht="20.100000000000001" customHeight="1">
      <c r="A354" s="18">
        <v>12789</v>
      </c>
      <c r="B354" s="19" t="s">
        <v>357</v>
      </c>
      <c r="C354" s="19" t="s">
        <v>757</v>
      </c>
      <c r="D354" s="30" t="s">
        <v>142</v>
      </c>
      <c r="E354" s="30" t="s">
        <v>863</v>
      </c>
      <c r="F354" s="29">
        <v>4</v>
      </c>
      <c r="G354" s="29">
        <v>120</v>
      </c>
      <c r="H354" s="29" t="s">
        <v>227</v>
      </c>
      <c r="I354" s="34"/>
      <c r="J354" s="19" t="s">
        <v>793</v>
      </c>
      <c r="K354" s="19"/>
      <c r="L354" s="19" t="s">
        <v>880</v>
      </c>
      <c r="M354" s="24">
        <v>345</v>
      </c>
      <c r="N354" s="24"/>
      <c r="O354" s="17">
        <f t="shared" si="31"/>
        <v>0</v>
      </c>
      <c r="P354" s="17">
        <f t="shared" si="32"/>
        <v>0</v>
      </c>
      <c r="Q354" s="157">
        <f t="shared" si="30"/>
        <v>0</v>
      </c>
      <c r="R354" s="178"/>
      <c r="S354" s="179"/>
      <c r="T354" s="179"/>
      <c r="U354" s="179"/>
      <c r="V354" s="179"/>
      <c r="W354" s="179"/>
      <c r="X354" s="179"/>
      <c r="Y354" s="179"/>
      <c r="Z354" s="179"/>
      <c r="AA354" s="174"/>
      <c r="AB354" s="174"/>
      <c r="AC354" s="174"/>
      <c r="AD354" s="174"/>
      <c r="AE354" s="174"/>
      <c r="AF354" s="174"/>
      <c r="AG354" s="174"/>
      <c r="AH354" s="174"/>
      <c r="AI354" s="174"/>
      <c r="AJ354" s="174"/>
      <c r="AK354" s="174"/>
      <c r="AL354" s="174"/>
      <c r="AM354" s="14"/>
      <c r="AO354" s="14"/>
      <c r="AP354" s="14"/>
      <c r="AQ354" s="14"/>
      <c r="AR354" s="14"/>
      <c r="AS354" s="14"/>
      <c r="AT354" s="14"/>
      <c r="AU354" s="14"/>
      <c r="AV354" s="14"/>
    </row>
    <row r="355" spans="1:48" ht="20.100000000000001" customHeight="1">
      <c r="A355" s="61">
        <v>12790</v>
      </c>
      <c r="B355" s="62" t="s">
        <v>357</v>
      </c>
      <c r="C355" s="62" t="s">
        <v>757</v>
      </c>
      <c r="D355" s="63" t="s">
        <v>142</v>
      </c>
      <c r="E355" s="63" t="s">
        <v>864</v>
      </c>
      <c r="F355" s="64">
        <v>4</v>
      </c>
      <c r="G355" s="64">
        <v>240</v>
      </c>
      <c r="H355" s="64" t="s">
        <v>227</v>
      </c>
      <c r="I355" s="65"/>
      <c r="J355" s="62" t="s">
        <v>793</v>
      </c>
      <c r="K355" s="62"/>
      <c r="L355" s="62" t="s">
        <v>881</v>
      </c>
      <c r="M355" s="66">
        <v>346</v>
      </c>
      <c r="N355" s="66"/>
      <c r="O355" s="17">
        <f t="shared" si="31"/>
        <v>0</v>
      </c>
      <c r="P355" s="17">
        <f t="shared" si="32"/>
        <v>0</v>
      </c>
      <c r="Q355" s="157">
        <f t="shared" si="30"/>
        <v>0</v>
      </c>
      <c r="R355" s="178"/>
      <c r="S355" s="179"/>
      <c r="T355" s="179"/>
      <c r="U355" s="179"/>
      <c r="V355" s="179"/>
      <c r="W355" s="179"/>
      <c r="X355" s="179"/>
      <c r="Y355" s="179"/>
      <c r="Z355" s="179"/>
      <c r="AA355" s="175"/>
      <c r="AB355" s="175"/>
      <c r="AC355" s="175"/>
      <c r="AD355" s="175"/>
      <c r="AE355" s="175"/>
      <c r="AF355" s="175"/>
      <c r="AG355" s="175"/>
      <c r="AH355" s="175"/>
      <c r="AI355" s="175"/>
      <c r="AJ355" s="175"/>
      <c r="AK355" s="175"/>
      <c r="AL355" s="175"/>
      <c r="AM355" s="14"/>
      <c r="AO355" s="14"/>
      <c r="AP355" s="14"/>
      <c r="AQ355" s="14"/>
      <c r="AR355" s="14"/>
      <c r="AS355" s="14"/>
      <c r="AT355" s="14"/>
      <c r="AU355" s="14"/>
      <c r="AV355" s="14"/>
    </row>
    <row r="356" spans="1:48" ht="20.100000000000001" customHeight="1">
      <c r="A356" s="18">
        <v>12791</v>
      </c>
      <c r="B356" s="19" t="s">
        <v>358</v>
      </c>
      <c r="C356" s="19" t="s">
        <v>758</v>
      </c>
      <c r="D356" s="30" t="s">
        <v>142</v>
      </c>
      <c r="E356" s="30" t="s">
        <v>863</v>
      </c>
      <c r="F356" s="29">
        <v>4</v>
      </c>
      <c r="G356" s="29">
        <v>120</v>
      </c>
      <c r="H356" s="29" t="s">
        <v>227</v>
      </c>
      <c r="I356" s="34"/>
      <c r="J356" s="19" t="s">
        <v>793</v>
      </c>
      <c r="K356" s="19"/>
      <c r="L356" s="19" t="s">
        <v>880</v>
      </c>
      <c r="M356" s="24">
        <v>347</v>
      </c>
      <c r="N356" s="24"/>
      <c r="O356" s="17">
        <f t="shared" si="31"/>
        <v>0</v>
      </c>
      <c r="P356" s="17">
        <f t="shared" si="32"/>
        <v>0</v>
      </c>
      <c r="Q356" s="157">
        <f t="shared" si="30"/>
        <v>0</v>
      </c>
      <c r="R356" s="178"/>
      <c r="S356" s="179"/>
      <c r="T356" s="179"/>
      <c r="U356" s="179"/>
      <c r="V356" s="179"/>
      <c r="W356" s="179"/>
      <c r="X356" s="179"/>
      <c r="Y356" s="179"/>
      <c r="Z356" s="179"/>
      <c r="AA356" s="174"/>
      <c r="AB356" s="174"/>
      <c r="AC356" s="174"/>
      <c r="AD356" s="174"/>
      <c r="AE356" s="174"/>
      <c r="AF356" s="174"/>
      <c r="AG356" s="174"/>
      <c r="AH356" s="174"/>
      <c r="AI356" s="174"/>
      <c r="AJ356" s="174"/>
      <c r="AK356" s="174"/>
      <c r="AL356" s="174"/>
      <c r="AM356" s="14"/>
      <c r="AO356" s="14"/>
      <c r="AP356" s="14"/>
      <c r="AQ356" s="14"/>
      <c r="AR356" s="14"/>
      <c r="AS356" s="14"/>
      <c r="AT356" s="14"/>
      <c r="AU356" s="14"/>
      <c r="AV356" s="14"/>
    </row>
    <row r="357" spans="1:48" ht="20.100000000000001" customHeight="1">
      <c r="A357" s="61">
        <v>12792</v>
      </c>
      <c r="B357" s="62" t="s">
        <v>358</v>
      </c>
      <c r="C357" s="62" t="s">
        <v>758</v>
      </c>
      <c r="D357" s="63" t="s">
        <v>142</v>
      </c>
      <c r="E357" s="63" t="s">
        <v>864</v>
      </c>
      <c r="F357" s="64">
        <v>4</v>
      </c>
      <c r="G357" s="64">
        <v>240</v>
      </c>
      <c r="H357" s="64" t="s">
        <v>227</v>
      </c>
      <c r="I357" s="65"/>
      <c r="J357" s="62" t="s">
        <v>793</v>
      </c>
      <c r="K357" s="62"/>
      <c r="L357" s="62" t="s">
        <v>881</v>
      </c>
      <c r="M357" s="66">
        <v>348</v>
      </c>
      <c r="N357" s="66"/>
      <c r="O357" s="17">
        <f t="shared" si="31"/>
        <v>0</v>
      </c>
      <c r="P357" s="17">
        <f t="shared" si="32"/>
        <v>0</v>
      </c>
      <c r="Q357" s="157">
        <f t="shared" si="30"/>
        <v>0</v>
      </c>
      <c r="R357" s="178"/>
      <c r="S357" s="179"/>
      <c r="T357" s="179"/>
      <c r="U357" s="179"/>
      <c r="V357" s="179"/>
      <c r="W357" s="179"/>
      <c r="X357" s="179"/>
      <c r="Y357" s="179"/>
      <c r="Z357" s="179"/>
      <c r="AA357" s="175"/>
      <c r="AB357" s="175"/>
      <c r="AC357" s="175"/>
      <c r="AD357" s="175"/>
      <c r="AE357" s="175"/>
      <c r="AF357" s="175"/>
      <c r="AG357" s="175"/>
      <c r="AH357" s="175"/>
      <c r="AI357" s="175"/>
      <c r="AJ357" s="175"/>
      <c r="AK357" s="175"/>
      <c r="AL357" s="175"/>
      <c r="AM357" s="14"/>
      <c r="AO357" s="14"/>
      <c r="AP357" s="14"/>
      <c r="AQ357" s="14"/>
      <c r="AR357" s="14"/>
      <c r="AS357" s="14"/>
      <c r="AT357" s="14"/>
      <c r="AU357" s="14"/>
      <c r="AV357" s="14"/>
    </row>
    <row r="358" spans="1:48" ht="20.100000000000001" customHeight="1">
      <c r="A358" s="18">
        <v>25233</v>
      </c>
      <c r="B358" s="19" t="s">
        <v>359</v>
      </c>
      <c r="C358" s="19" t="s">
        <v>759</v>
      </c>
      <c r="D358" s="30" t="s">
        <v>142</v>
      </c>
      <c r="E358" s="30" t="s">
        <v>863</v>
      </c>
      <c r="F358" s="29">
        <v>4</v>
      </c>
      <c r="G358" s="29">
        <v>120</v>
      </c>
      <c r="H358" s="29" t="s">
        <v>227</v>
      </c>
      <c r="I358" s="34"/>
      <c r="J358" s="19" t="s">
        <v>793</v>
      </c>
      <c r="K358" s="19"/>
      <c r="L358" s="19" t="s">
        <v>880</v>
      </c>
      <c r="M358" s="24">
        <v>349</v>
      </c>
      <c r="N358" s="24"/>
      <c r="O358" s="17">
        <f t="shared" si="31"/>
        <v>0</v>
      </c>
      <c r="P358" s="17">
        <f t="shared" si="32"/>
        <v>0</v>
      </c>
      <c r="Q358" s="157">
        <f t="shared" si="30"/>
        <v>0</v>
      </c>
      <c r="R358" s="178"/>
      <c r="S358" s="179"/>
      <c r="T358" s="179"/>
      <c r="U358" s="179"/>
      <c r="V358" s="179"/>
      <c r="W358" s="179"/>
      <c r="X358" s="179"/>
      <c r="Y358" s="179"/>
      <c r="Z358" s="179"/>
      <c r="AA358" s="174"/>
      <c r="AB358" s="174"/>
      <c r="AC358" s="174"/>
      <c r="AD358" s="174"/>
      <c r="AE358" s="174"/>
      <c r="AF358" s="174"/>
      <c r="AG358" s="174"/>
      <c r="AH358" s="174"/>
      <c r="AI358" s="174"/>
      <c r="AJ358" s="174"/>
      <c r="AK358" s="174"/>
      <c r="AL358" s="174"/>
      <c r="AM358" s="14"/>
      <c r="AO358" s="14"/>
      <c r="AP358" s="14"/>
      <c r="AQ358" s="14"/>
      <c r="AR358" s="14"/>
      <c r="AS358" s="14"/>
      <c r="AT358" s="14"/>
      <c r="AU358" s="14"/>
      <c r="AV358" s="14"/>
    </row>
    <row r="359" spans="1:48" ht="20.100000000000001" customHeight="1">
      <c r="A359" s="61">
        <v>25234</v>
      </c>
      <c r="B359" s="62" t="s">
        <v>359</v>
      </c>
      <c r="C359" s="62" t="s">
        <v>759</v>
      </c>
      <c r="D359" s="63" t="s">
        <v>142</v>
      </c>
      <c r="E359" s="63" t="s">
        <v>864</v>
      </c>
      <c r="F359" s="64">
        <v>4</v>
      </c>
      <c r="G359" s="64">
        <v>240</v>
      </c>
      <c r="H359" s="64" t="s">
        <v>227</v>
      </c>
      <c r="I359" s="65"/>
      <c r="J359" s="62" t="s">
        <v>793</v>
      </c>
      <c r="K359" s="62"/>
      <c r="L359" s="62" t="s">
        <v>881</v>
      </c>
      <c r="M359" s="66">
        <v>350</v>
      </c>
      <c r="N359" s="66"/>
      <c r="O359" s="17">
        <f t="shared" si="31"/>
        <v>0</v>
      </c>
      <c r="P359" s="17">
        <f t="shared" si="32"/>
        <v>0</v>
      </c>
      <c r="Q359" s="157">
        <f t="shared" si="30"/>
        <v>0</v>
      </c>
      <c r="R359" s="178"/>
      <c r="S359" s="179"/>
      <c r="T359" s="179"/>
      <c r="U359" s="179"/>
      <c r="V359" s="179"/>
      <c r="W359" s="179"/>
      <c r="X359" s="179"/>
      <c r="Y359" s="179"/>
      <c r="Z359" s="179"/>
      <c r="AA359" s="175"/>
      <c r="AB359" s="175"/>
      <c r="AC359" s="175"/>
      <c r="AD359" s="175"/>
      <c r="AE359" s="175"/>
      <c r="AF359" s="175"/>
      <c r="AG359" s="175"/>
      <c r="AH359" s="175"/>
      <c r="AI359" s="175"/>
      <c r="AJ359" s="175"/>
      <c r="AK359" s="175"/>
      <c r="AL359" s="175"/>
      <c r="AM359" s="14"/>
      <c r="AO359" s="14"/>
      <c r="AP359" s="14"/>
      <c r="AQ359" s="14"/>
      <c r="AR359" s="14"/>
      <c r="AS359" s="14"/>
      <c r="AT359" s="14"/>
      <c r="AU359" s="14"/>
      <c r="AV359" s="14"/>
    </row>
    <row r="360" spans="1:48" ht="20.100000000000001" customHeight="1">
      <c r="A360" s="18">
        <v>22841</v>
      </c>
      <c r="B360" s="19" t="s">
        <v>360</v>
      </c>
      <c r="C360" s="19" t="s">
        <v>760</v>
      </c>
      <c r="D360" s="30" t="s">
        <v>142</v>
      </c>
      <c r="E360" s="30" t="s">
        <v>863</v>
      </c>
      <c r="F360" s="29">
        <v>4</v>
      </c>
      <c r="G360" s="29">
        <v>120</v>
      </c>
      <c r="H360" s="29" t="s">
        <v>227</v>
      </c>
      <c r="I360" s="34"/>
      <c r="J360" s="19" t="s">
        <v>793</v>
      </c>
      <c r="K360" s="19"/>
      <c r="L360" s="19" t="s">
        <v>880</v>
      </c>
      <c r="M360" s="24">
        <v>351</v>
      </c>
      <c r="N360" s="24"/>
      <c r="O360" s="17">
        <f t="shared" si="31"/>
        <v>0</v>
      </c>
      <c r="P360" s="17">
        <f t="shared" si="32"/>
        <v>0</v>
      </c>
      <c r="Q360" s="157">
        <f t="shared" si="30"/>
        <v>0</v>
      </c>
      <c r="R360" s="178"/>
      <c r="S360" s="179"/>
      <c r="T360" s="179"/>
      <c r="U360" s="179"/>
      <c r="V360" s="179"/>
      <c r="W360" s="179"/>
      <c r="X360" s="179"/>
      <c r="Y360" s="179"/>
      <c r="Z360" s="179"/>
      <c r="AA360" s="174"/>
      <c r="AB360" s="174"/>
      <c r="AC360" s="174"/>
      <c r="AD360" s="174"/>
      <c r="AE360" s="174"/>
      <c r="AF360" s="174"/>
      <c r="AG360" s="174"/>
      <c r="AH360" s="174"/>
      <c r="AI360" s="174"/>
      <c r="AJ360" s="174"/>
      <c r="AK360" s="174"/>
      <c r="AL360" s="174"/>
      <c r="AM360" s="14"/>
      <c r="AO360" s="14"/>
      <c r="AP360" s="14"/>
      <c r="AQ360" s="14"/>
      <c r="AR360" s="14"/>
      <c r="AS360" s="14"/>
      <c r="AT360" s="14"/>
      <c r="AU360" s="14"/>
      <c r="AV360" s="14"/>
    </row>
    <row r="361" spans="1:48" ht="20.100000000000001" customHeight="1">
      <c r="A361" s="61">
        <v>22842</v>
      </c>
      <c r="B361" s="62" t="s">
        <v>360</v>
      </c>
      <c r="C361" s="62" t="s">
        <v>760</v>
      </c>
      <c r="D361" s="63" t="s">
        <v>142</v>
      </c>
      <c r="E361" s="63" t="s">
        <v>864</v>
      </c>
      <c r="F361" s="64">
        <v>4</v>
      </c>
      <c r="G361" s="64">
        <v>240</v>
      </c>
      <c r="H361" s="64" t="s">
        <v>227</v>
      </c>
      <c r="I361" s="65"/>
      <c r="J361" s="62" t="s">
        <v>793</v>
      </c>
      <c r="K361" s="62"/>
      <c r="L361" s="62" t="s">
        <v>881</v>
      </c>
      <c r="M361" s="66">
        <v>352</v>
      </c>
      <c r="N361" s="66"/>
      <c r="O361" s="17">
        <f t="shared" si="31"/>
        <v>0</v>
      </c>
      <c r="P361" s="17">
        <f t="shared" si="32"/>
        <v>0</v>
      </c>
      <c r="Q361" s="157">
        <f t="shared" si="30"/>
        <v>0</v>
      </c>
      <c r="R361" s="178"/>
      <c r="S361" s="179"/>
      <c r="T361" s="179"/>
      <c r="U361" s="179"/>
      <c r="V361" s="179"/>
      <c r="W361" s="179"/>
      <c r="X361" s="179"/>
      <c r="Y361" s="179"/>
      <c r="Z361" s="179"/>
      <c r="AA361" s="175"/>
      <c r="AB361" s="175"/>
      <c r="AC361" s="175"/>
      <c r="AD361" s="175"/>
      <c r="AE361" s="175"/>
      <c r="AF361" s="175"/>
      <c r="AG361" s="175"/>
      <c r="AH361" s="175"/>
      <c r="AI361" s="175"/>
      <c r="AJ361" s="175"/>
      <c r="AK361" s="175"/>
      <c r="AL361" s="175"/>
      <c r="AM361" s="14"/>
      <c r="AO361" s="14"/>
      <c r="AP361" s="14"/>
      <c r="AQ361" s="14"/>
      <c r="AR361" s="14"/>
      <c r="AS361" s="14"/>
      <c r="AT361" s="14"/>
      <c r="AU361" s="14"/>
      <c r="AV361" s="14"/>
    </row>
    <row r="362" spans="1:48" ht="20.100000000000001" customHeight="1">
      <c r="A362" s="18">
        <v>15462</v>
      </c>
      <c r="B362" s="19" t="s">
        <v>361</v>
      </c>
      <c r="C362" s="19" t="s">
        <v>761</v>
      </c>
      <c r="D362" s="30" t="s">
        <v>142</v>
      </c>
      <c r="E362" s="30" t="s">
        <v>863</v>
      </c>
      <c r="F362" s="29">
        <v>4</v>
      </c>
      <c r="G362" s="29">
        <v>120</v>
      </c>
      <c r="H362" s="29" t="s">
        <v>227</v>
      </c>
      <c r="I362" s="34"/>
      <c r="J362" s="19" t="s">
        <v>793</v>
      </c>
      <c r="K362" s="19"/>
      <c r="L362" s="19" t="s">
        <v>880</v>
      </c>
      <c r="M362" s="24">
        <v>353</v>
      </c>
      <c r="N362" s="24"/>
      <c r="O362" s="17">
        <f t="shared" si="31"/>
        <v>0</v>
      </c>
      <c r="P362" s="17">
        <f t="shared" si="32"/>
        <v>0</v>
      </c>
      <c r="Q362" s="157">
        <f t="shared" si="30"/>
        <v>0</v>
      </c>
      <c r="R362" s="178"/>
      <c r="S362" s="179"/>
      <c r="T362" s="179"/>
      <c r="U362" s="179"/>
      <c r="V362" s="179"/>
      <c r="W362" s="179"/>
      <c r="X362" s="179"/>
      <c r="Y362" s="179"/>
      <c r="Z362" s="179"/>
      <c r="AA362" s="174"/>
      <c r="AB362" s="174"/>
      <c r="AC362" s="174"/>
      <c r="AD362" s="174"/>
      <c r="AE362" s="174"/>
      <c r="AF362" s="174"/>
      <c r="AG362" s="174"/>
      <c r="AH362" s="174"/>
      <c r="AI362" s="174"/>
      <c r="AJ362" s="174"/>
      <c r="AK362" s="174"/>
      <c r="AL362" s="174"/>
      <c r="AM362" s="14"/>
      <c r="AO362" s="14"/>
      <c r="AP362" s="14"/>
      <c r="AQ362" s="14"/>
      <c r="AR362" s="14"/>
      <c r="AS362" s="14"/>
      <c r="AT362" s="14"/>
      <c r="AU362" s="14"/>
      <c r="AV362" s="14"/>
    </row>
    <row r="363" spans="1:48" ht="20.100000000000001" customHeight="1">
      <c r="A363" s="61">
        <v>15463</v>
      </c>
      <c r="B363" s="62" t="s">
        <v>361</v>
      </c>
      <c r="C363" s="62" t="s">
        <v>761</v>
      </c>
      <c r="D363" s="63" t="s">
        <v>142</v>
      </c>
      <c r="E363" s="63" t="s">
        <v>864</v>
      </c>
      <c r="F363" s="64">
        <v>4</v>
      </c>
      <c r="G363" s="64">
        <v>240</v>
      </c>
      <c r="H363" s="64" t="s">
        <v>227</v>
      </c>
      <c r="I363" s="65"/>
      <c r="J363" s="62" t="s">
        <v>793</v>
      </c>
      <c r="K363" s="62"/>
      <c r="L363" s="62" t="s">
        <v>881</v>
      </c>
      <c r="M363" s="66">
        <v>354</v>
      </c>
      <c r="N363" s="66"/>
      <c r="O363" s="17">
        <f t="shared" si="31"/>
        <v>0</v>
      </c>
      <c r="P363" s="17">
        <f t="shared" si="32"/>
        <v>0</v>
      </c>
      <c r="Q363" s="157">
        <f t="shared" si="30"/>
        <v>0</v>
      </c>
      <c r="R363" s="178"/>
      <c r="S363" s="179"/>
      <c r="T363" s="179"/>
      <c r="U363" s="179"/>
      <c r="V363" s="179"/>
      <c r="W363" s="179"/>
      <c r="X363" s="179"/>
      <c r="Y363" s="179"/>
      <c r="Z363" s="179"/>
      <c r="AA363" s="175"/>
      <c r="AB363" s="175"/>
      <c r="AC363" s="175"/>
      <c r="AD363" s="175"/>
      <c r="AE363" s="175"/>
      <c r="AF363" s="175"/>
      <c r="AG363" s="175"/>
      <c r="AH363" s="175"/>
      <c r="AI363" s="175"/>
      <c r="AJ363" s="175"/>
      <c r="AK363" s="175"/>
      <c r="AL363" s="175"/>
      <c r="AM363" s="14"/>
      <c r="AO363" s="14"/>
      <c r="AP363" s="14"/>
      <c r="AQ363" s="14"/>
      <c r="AR363" s="14"/>
      <c r="AS363" s="14"/>
      <c r="AT363" s="14"/>
      <c r="AU363" s="14"/>
      <c r="AV363" s="14"/>
    </row>
    <row r="364" spans="1:48" ht="20.100000000000001" customHeight="1">
      <c r="A364" s="18">
        <v>25239</v>
      </c>
      <c r="B364" s="19" t="s">
        <v>362</v>
      </c>
      <c r="C364" s="19" t="s">
        <v>762</v>
      </c>
      <c r="D364" s="30" t="s">
        <v>142</v>
      </c>
      <c r="E364" s="30" t="s">
        <v>863</v>
      </c>
      <c r="F364" s="29">
        <v>4</v>
      </c>
      <c r="G364" s="29">
        <v>120</v>
      </c>
      <c r="H364" s="29" t="s">
        <v>232</v>
      </c>
      <c r="I364" s="34"/>
      <c r="J364" s="19" t="s">
        <v>793</v>
      </c>
      <c r="K364" s="19"/>
      <c r="L364" s="19" t="s">
        <v>880</v>
      </c>
      <c r="M364" s="24">
        <v>355</v>
      </c>
      <c r="N364" s="24"/>
      <c r="O364" s="17">
        <f t="shared" si="31"/>
        <v>0</v>
      </c>
      <c r="P364" s="17">
        <f t="shared" si="32"/>
        <v>0</v>
      </c>
      <c r="Q364" s="157">
        <f t="shared" si="30"/>
        <v>0</v>
      </c>
      <c r="R364" s="178"/>
      <c r="S364" s="179"/>
      <c r="T364" s="179"/>
      <c r="U364" s="179"/>
      <c r="V364" s="179"/>
      <c r="W364" s="179"/>
      <c r="X364" s="179"/>
      <c r="Y364" s="179"/>
      <c r="Z364" s="179"/>
      <c r="AA364" s="174"/>
      <c r="AB364" s="174"/>
      <c r="AC364" s="174"/>
      <c r="AD364" s="174"/>
      <c r="AE364" s="174"/>
      <c r="AF364" s="174"/>
      <c r="AG364" s="174"/>
      <c r="AH364" s="174"/>
      <c r="AI364" s="174"/>
      <c r="AJ364" s="174"/>
      <c r="AK364" s="174"/>
      <c r="AL364" s="174"/>
      <c r="AM364" s="14"/>
      <c r="AO364" s="14"/>
      <c r="AP364" s="14"/>
      <c r="AQ364" s="14"/>
      <c r="AR364" s="14"/>
      <c r="AS364" s="14"/>
      <c r="AT364" s="14"/>
      <c r="AU364" s="14"/>
      <c r="AV364" s="14"/>
    </row>
    <row r="365" spans="1:48" ht="20.100000000000001" customHeight="1">
      <c r="A365" s="61">
        <v>25240</v>
      </c>
      <c r="B365" s="62" t="s">
        <v>362</v>
      </c>
      <c r="C365" s="62" t="s">
        <v>762</v>
      </c>
      <c r="D365" s="63" t="s">
        <v>142</v>
      </c>
      <c r="E365" s="63" t="s">
        <v>864</v>
      </c>
      <c r="F365" s="64">
        <v>4</v>
      </c>
      <c r="G365" s="64">
        <v>240</v>
      </c>
      <c r="H365" s="64" t="s">
        <v>232</v>
      </c>
      <c r="I365" s="65"/>
      <c r="J365" s="62" t="s">
        <v>793</v>
      </c>
      <c r="K365" s="62"/>
      <c r="L365" s="62" t="s">
        <v>881</v>
      </c>
      <c r="M365" s="66">
        <v>356</v>
      </c>
      <c r="N365" s="66"/>
      <c r="O365" s="17">
        <f t="shared" si="31"/>
        <v>0</v>
      </c>
      <c r="P365" s="17">
        <f t="shared" si="32"/>
        <v>0</v>
      </c>
      <c r="Q365" s="157">
        <f t="shared" si="30"/>
        <v>0</v>
      </c>
      <c r="R365" s="178"/>
      <c r="S365" s="179"/>
      <c r="T365" s="179"/>
      <c r="U365" s="179"/>
      <c r="V365" s="179"/>
      <c r="W365" s="179"/>
      <c r="X365" s="179"/>
      <c r="Y365" s="179"/>
      <c r="Z365" s="179"/>
      <c r="AA365" s="175"/>
      <c r="AB365" s="175"/>
      <c r="AC365" s="175"/>
      <c r="AD365" s="175"/>
      <c r="AE365" s="175"/>
      <c r="AF365" s="175"/>
      <c r="AG365" s="175"/>
      <c r="AH365" s="175"/>
      <c r="AI365" s="175"/>
      <c r="AJ365" s="175"/>
      <c r="AK365" s="175"/>
      <c r="AL365" s="175"/>
      <c r="AM365" s="14"/>
      <c r="AO365" s="14"/>
      <c r="AP365" s="14"/>
      <c r="AQ365" s="14"/>
      <c r="AR365" s="14"/>
      <c r="AS365" s="14"/>
      <c r="AT365" s="14"/>
      <c r="AU365" s="14"/>
      <c r="AV365" s="14"/>
    </row>
    <row r="366" spans="1:48" ht="20.100000000000001" customHeight="1">
      <c r="A366" s="18">
        <v>14694</v>
      </c>
      <c r="B366" s="19" t="s">
        <v>363</v>
      </c>
      <c r="C366" s="19" t="s">
        <v>763</v>
      </c>
      <c r="D366" s="30" t="s">
        <v>142</v>
      </c>
      <c r="E366" s="30" t="s">
        <v>863</v>
      </c>
      <c r="F366" s="29">
        <v>4</v>
      </c>
      <c r="G366" s="29">
        <v>120</v>
      </c>
      <c r="H366" s="29" t="s">
        <v>232</v>
      </c>
      <c r="I366" s="34"/>
      <c r="J366" s="19" t="s">
        <v>793</v>
      </c>
      <c r="K366" s="19"/>
      <c r="L366" s="19" t="s">
        <v>880</v>
      </c>
      <c r="M366" s="24">
        <v>357</v>
      </c>
      <c r="N366" s="24"/>
      <c r="O366" s="17">
        <f t="shared" si="31"/>
        <v>0</v>
      </c>
      <c r="P366" s="17">
        <f t="shared" si="32"/>
        <v>0</v>
      </c>
      <c r="Q366" s="157">
        <f t="shared" si="30"/>
        <v>0</v>
      </c>
      <c r="R366" s="178"/>
      <c r="S366" s="179"/>
      <c r="T366" s="179"/>
      <c r="U366" s="179"/>
      <c r="V366" s="179"/>
      <c r="W366" s="179"/>
      <c r="X366" s="179"/>
      <c r="Y366" s="179"/>
      <c r="Z366" s="179"/>
      <c r="AA366" s="174"/>
      <c r="AB366" s="174"/>
      <c r="AC366" s="174"/>
      <c r="AD366" s="174"/>
      <c r="AE366" s="174"/>
      <c r="AF366" s="174"/>
      <c r="AG366" s="174"/>
      <c r="AH366" s="174"/>
      <c r="AI366" s="174"/>
      <c r="AJ366" s="174"/>
      <c r="AK366" s="174"/>
      <c r="AL366" s="174"/>
      <c r="AM366" s="14"/>
      <c r="AO366" s="14"/>
      <c r="AP366" s="14"/>
      <c r="AQ366" s="14"/>
      <c r="AR366" s="14"/>
      <c r="AS366" s="14"/>
      <c r="AT366" s="14"/>
      <c r="AU366" s="14"/>
      <c r="AV366" s="14"/>
    </row>
    <row r="367" spans="1:48" ht="20.100000000000001" customHeight="1">
      <c r="A367" s="61">
        <v>13100</v>
      </c>
      <c r="B367" s="62" t="s">
        <v>363</v>
      </c>
      <c r="C367" s="62" t="s">
        <v>763</v>
      </c>
      <c r="D367" s="63" t="s">
        <v>142</v>
      </c>
      <c r="E367" s="63" t="s">
        <v>864</v>
      </c>
      <c r="F367" s="64">
        <v>4</v>
      </c>
      <c r="G367" s="64">
        <v>240</v>
      </c>
      <c r="H367" s="64" t="s">
        <v>232</v>
      </c>
      <c r="I367" s="65"/>
      <c r="J367" s="62" t="s">
        <v>793</v>
      </c>
      <c r="K367" s="62"/>
      <c r="L367" s="62" t="s">
        <v>881</v>
      </c>
      <c r="M367" s="66">
        <v>358</v>
      </c>
      <c r="N367" s="66"/>
      <c r="O367" s="17">
        <f t="shared" si="31"/>
        <v>0</v>
      </c>
      <c r="P367" s="17">
        <f t="shared" si="32"/>
        <v>0</v>
      </c>
      <c r="Q367" s="157">
        <f t="shared" si="30"/>
        <v>0</v>
      </c>
      <c r="R367" s="178"/>
      <c r="S367" s="179"/>
      <c r="T367" s="179"/>
      <c r="U367" s="179"/>
      <c r="V367" s="179"/>
      <c r="W367" s="179"/>
      <c r="X367" s="179"/>
      <c r="Y367" s="179"/>
      <c r="Z367" s="179"/>
      <c r="AA367" s="175"/>
      <c r="AB367" s="175"/>
      <c r="AC367" s="175"/>
      <c r="AD367" s="175"/>
      <c r="AE367" s="175"/>
      <c r="AF367" s="175"/>
      <c r="AG367" s="175"/>
      <c r="AH367" s="175"/>
      <c r="AI367" s="175"/>
      <c r="AJ367" s="175"/>
      <c r="AK367" s="175"/>
      <c r="AL367" s="175"/>
      <c r="AM367" s="14"/>
      <c r="AO367" s="14"/>
      <c r="AP367" s="14"/>
      <c r="AQ367" s="14"/>
      <c r="AR367" s="14"/>
      <c r="AS367" s="14"/>
      <c r="AT367" s="14"/>
      <c r="AU367" s="14"/>
      <c r="AV367" s="14"/>
    </row>
    <row r="368" spans="1:48" ht="20.100000000000001" customHeight="1">
      <c r="A368" s="18">
        <v>12801</v>
      </c>
      <c r="B368" s="19" t="s">
        <v>364</v>
      </c>
      <c r="C368" s="19" t="s">
        <v>764</v>
      </c>
      <c r="D368" s="30" t="s">
        <v>142</v>
      </c>
      <c r="E368" s="30" t="s">
        <v>863</v>
      </c>
      <c r="F368" s="29">
        <v>4</v>
      </c>
      <c r="G368" s="29">
        <v>120</v>
      </c>
      <c r="H368" s="29" t="s">
        <v>227</v>
      </c>
      <c r="I368" s="34"/>
      <c r="J368" s="19" t="s">
        <v>793</v>
      </c>
      <c r="K368" s="19"/>
      <c r="L368" s="19" t="s">
        <v>880</v>
      </c>
      <c r="M368" s="24">
        <v>359</v>
      </c>
      <c r="N368" s="24"/>
      <c r="O368" s="17">
        <f t="shared" si="31"/>
        <v>0</v>
      </c>
      <c r="P368" s="17">
        <f t="shared" si="32"/>
        <v>0</v>
      </c>
      <c r="Q368" s="157">
        <f t="shared" si="30"/>
        <v>0</v>
      </c>
      <c r="R368" s="178"/>
      <c r="S368" s="179"/>
      <c r="T368" s="179"/>
      <c r="U368" s="179"/>
      <c r="V368" s="179"/>
      <c r="W368" s="179"/>
      <c r="X368" s="179"/>
      <c r="Y368" s="179"/>
      <c r="Z368" s="179"/>
      <c r="AA368" s="174"/>
      <c r="AB368" s="174"/>
      <c r="AC368" s="174"/>
      <c r="AD368" s="174"/>
      <c r="AE368" s="174"/>
      <c r="AF368" s="174"/>
      <c r="AG368" s="174"/>
      <c r="AH368" s="174"/>
      <c r="AI368" s="174"/>
      <c r="AJ368" s="174"/>
      <c r="AK368" s="174"/>
      <c r="AL368" s="174"/>
      <c r="AM368" s="14"/>
      <c r="AO368" s="14"/>
      <c r="AP368" s="14"/>
      <c r="AQ368" s="14"/>
      <c r="AR368" s="14"/>
      <c r="AS368" s="14"/>
      <c r="AT368" s="14"/>
      <c r="AU368" s="14"/>
      <c r="AV368" s="14"/>
    </row>
    <row r="369" spans="1:48" ht="20.100000000000001" customHeight="1">
      <c r="A369" s="61">
        <v>12802</v>
      </c>
      <c r="B369" s="62" t="s">
        <v>364</v>
      </c>
      <c r="C369" s="62" t="s">
        <v>764</v>
      </c>
      <c r="D369" s="63" t="s">
        <v>142</v>
      </c>
      <c r="E369" s="63" t="s">
        <v>864</v>
      </c>
      <c r="F369" s="64">
        <v>4</v>
      </c>
      <c r="G369" s="64">
        <v>240</v>
      </c>
      <c r="H369" s="64" t="s">
        <v>227</v>
      </c>
      <c r="I369" s="65"/>
      <c r="J369" s="62" t="s">
        <v>793</v>
      </c>
      <c r="K369" s="62"/>
      <c r="L369" s="62" t="s">
        <v>881</v>
      </c>
      <c r="M369" s="66">
        <v>360</v>
      </c>
      <c r="N369" s="66"/>
      <c r="O369" s="17">
        <f t="shared" si="31"/>
        <v>0</v>
      </c>
      <c r="P369" s="17">
        <f t="shared" si="32"/>
        <v>0</v>
      </c>
      <c r="Q369" s="157">
        <f t="shared" si="30"/>
        <v>0</v>
      </c>
      <c r="R369" s="178"/>
      <c r="S369" s="179"/>
      <c r="T369" s="179"/>
      <c r="U369" s="179"/>
      <c r="V369" s="179"/>
      <c r="W369" s="179"/>
      <c r="X369" s="179"/>
      <c r="Y369" s="179"/>
      <c r="Z369" s="179"/>
      <c r="AA369" s="175"/>
      <c r="AB369" s="175"/>
      <c r="AC369" s="175"/>
      <c r="AD369" s="175"/>
      <c r="AE369" s="175"/>
      <c r="AF369" s="175"/>
      <c r="AG369" s="175"/>
      <c r="AH369" s="175"/>
      <c r="AI369" s="175"/>
      <c r="AJ369" s="175"/>
      <c r="AK369" s="175"/>
      <c r="AL369" s="175"/>
      <c r="AM369" s="14"/>
      <c r="AO369" s="14"/>
      <c r="AP369" s="14"/>
      <c r="AQ369" s="14"/>
      <c r="AR369" s="14"/>
      <c r="AS369" s="14"/>
      <c r="AT369" s="14"/>
      <c r="AU369" s="14"/>
      <c r="AV369" s="14"/>
    </row>
    <row r="370" spans="1:48" ht="20.100000000000001" customHeight="1">
      <c r="A370" s="140">
        <v>13664</v>
      </c>
      <c r="B370" s="141" t="s">
        <v>352</v>
      </c>
      <c r="C370" s="141" t="s">
        <v>765</v>
      </c>
      <c r="D370" s="142" t="s">
        <v>142</v>
      </c>
      <c r="E370" s="142" t="s">
        <v>862</v>
      </c>
      <c r="F370" s="143">
        <v>14</v>
      </c>
      <c r="G370" s="143">
        <v>30</v>
      </c>
      <c r="H370" s="143" t="s">
        <v>132</v>
      </c>
      <c r="I370" s="144"/>
      <c r="J370" s="145" t="s">
        <v>793</v>
      </c>
      <c r="K370" s="141"/>
      <c r="L370" s="141" t="s">
        <v>121</v>
      </c>
      <c r="M370" s="145">
        <v>361</v>
      </c>
      <c r="N370" s="145"/>
      <c r="O370" s="17">
        <f t="shared" si="31"/>
        <v>0</v>
      </c>
      <c r="P370" s="17">
        <f t="shared" si="32"/>
        <v>0</v>
      </c>
      <c r="Q370" s="157">
        <f t="shared" si="30"/>
        <v>0</v>
      </c>
      <c r="R370" s="178"/>
      <c r="S370" s="179"/>
      <c r="T370" s="179"/>
      <c r="U370" s="179"/>
      <c r="V370" s="179"/>
      <c r="W370" s="179"/>
      <c r="X370" s="179"/>
      <c r="Y370" s="179"/>
      <c r="Z370" s="179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4"/>
      <c r="AO370" s="14"/>
      <c r="AP370" s="14"/>
      <c r="AQ370" s="14"/>
      <c r="AR370" s="14"/>
      <c r="AS370" s="14"/>
      <c r="AT370" s="14"/>
      <c r="AU370" s="14"/>
      <c r="AV370" s="14"/>
    </row>
    <row r="371" spans="1:48" ht="20.100000000000001" customHeight="1">
      <c r="A371" s="148">
        <v>15245</v>
      </c>
      <c r="B371" s="149" t="s">
        <v>352</v>
      </c>
      <c r="C371" s="149" t="s">
        <v>766</v>
      </c>
      <c r="D371" s="150" t="s">
        <v>142</v>
      </c>
      <c r="E371" s="150" t="s">
        <v>862</v>
      </c>
      <c r="F371" s="151">
        <v>14</v>
      </c>
      <c r="G371" s="151">
        <v>30</v>
      </c>
      <c r="H371" s="151" t="s">
        <v>132</v>
      </c>
      <c r="I371" s="152"/>
      <c r="J371" s="149" t="s">
        <v>793</v>
      </c>
      <c r="K371" s="149"/>
      <c r="L371" s="149" t="s">
        <v>121</v>
      </c>
      <c r="M371" s="153">
        <v>362</v>
      </c>
      <c r="N371" s="153"/>
      <c r="O371" s="17">
        <f t="shared" si="31"/>
        <v>0</v>
      </c>
      <c r="P371" s="17">
        <f t="shared" si="32"/>
        <v>0</v>
      </c>
      <c r="Q371" s="157">
        <f t="shared" si="30"/>
        <v>0</v>
      </c>
      <c r="R371" s="178"/>
      <c r="S371" s="179"/>
      <c r="T371" s="179"/>
      <c r="U371" s="179"/>
      <c r="V371" s="179"/>
      <c r="W371" s="179"/>
      <c r="X371" s="179"/>
      <c r="Y371" s="179"/>
      <c r="Z371" s="179"/>
      <c r="AA371" s="169"/>
      <c r="AB371" s="169"/>
      <c r="AC371" s="169"/>
      <c r="AD371" s="169"/>
      <c r="AE371" s="169"/>
      <c r="AF371" s="169"/>
      <c r="AG371" s="169"/>
      <c r="AH371" s="169"/>
      <c r="AI371" s="169"/>
      <c r="AJ371" s="169"/>
      <c r="AK371" s="169"/>
      <c r="AL371" s="169"/>
      <c r="AM371" s="14"/>
      <c r="AO371" s="14"/>
      <c r="AP371" s="14"/>
      <c r="AQ371" s="14"/>
      <c r="AR371" s="14"/>
      <c r="AS371" s="14"/>
      <c r="AT371" s="14"/>
      <c r="AU371" s="14"/>
      <c r="AV371" s="14"/>
    </row>
    <row r="372" spans="1:48" ht="20.100000000000001" customHeight="1">
      <c r="A372" s="18">
        <v>15474</v>
      </c>
      <c r="B372" s="19" t="s">
        <v>365</v>
      </c>
      <c r="C372" s="19" t="s">
        <v>366</v>
      </c>
      <c r="D372" s="30" t="s">
        <v>142</v>
      </c>
      <c r="E372" s="30" t="s">
        <v>863</v>
      </c>
      <c r="F372" s="29">
        <v>5</v>
      </c>
      <c r="G372" s="29">
        <v>120</v>
      </c>
      <c r="H372" s="29" t="s">
        <v>227</v>
      </c>
      <c r="I372" s="34"/>
      <c r="J372" s="19" t="s">
        <v>793</v>
      </c>
      <c r="K372" s="19"/>
      <c r="L372" s="19" t="s">
        <v>880</v>
      </c>
      <c r="M372" s="24">
        <v>363</v>
      </c>
      <c r="N372" s="24"/>
      <c r="O372" s="17">
        <f t="shared" si="31"/>
        <v>0</v>
      </c>
      <c r="P372" s="17">
        <f t="shared" si="32"/>
        <v>0</v>
      </c>
      <c r="Q372" s="157">
        <f t="shared" si="30"/>
        <v>0</v>
      </c>
      <c r="R372" s="178"/>
      <c r="S372" s="179"/>
      <c r="T372" s="179"/>
      <c r="U372" s="179"/>
      <c r="V372" s="179"/>
      <c r="W372" s="179"/>
      <c r="X372" s="179"/>
      <c r="Y372" s="179"/>
      <c r="Z372" s="179"/>
      <c r="AA372" s="174"/>
      <c r="AB372" s="174"/>
      <c r="AC372" s="174"/>
      <c r="AD372" s="174"/>
      <c r="AE372" s="174"/>
      <c r="AF372" s="174"/>
      <c r="AG372" s="174"/>
      <c r="AH372" s="174"/>
      <c r="AI372" s="174"/>
      <c r="AJ372" s="174"/>
      <c r="AK372" s="174"/>
      <c r="AL372" s="174"/>
      <c r="AM372" s="14"/>
      <c r="AO372" s="14"/>
      <c r="AP372" s="14"/>
      <c r="AQ372" s="14"/>
      <c r="AR372" s="14"/>
      <c r="AS372" s="14"/>
      <c r="AT372" s="14"/>
      <c r="AU372" s="14"/>
      <c r="AV372" s="14"/>
    </row>
    <row r="373" spans="1:48" ht="20.100000000000001" customHeight="1">
      <c r="A373" s="61">
        <v>15475</v>
      </c>
      <c r="B373" s="62" t="s">
        <v>365</v>
      </c>
      <c r="C373" s="62" t="s">
        <v>366</v>
      </c>
      <c r="D373" s="63" t="s">
        <v>142</v>
      </c>
      <c r="E373" s="63" t="s">
        <v>864</v>
      </c>
      <c r="F373" s="64">
        <v>5</v>
      </c>
      <c r="G373" s="64">
        <v>240</v>
      </c>
      <c r="H373" s="64" t="s">
        <v>227</v>
      </c>
      <c r="I373" s="65"/>
      <c r="J373" s="62" t="s">
        <v>793</v>
      </c>
      <c r="K373" s="62"/>
      <c r="L373" s="62" t="s">
        <v>881</v>
      </c>
      <c r="M373" s="66">
        <v>364</v>
      </c>
      <c r="N373" s="66"/>
      <c r="O373" s="17">
        <f t="shared" si="31"/>
        <v>0</v>
      </c>
      <c r="P373" s="17">
        <f t="shared" si="32"/>
        <v>0</v>
      </c>
      <c r="Q373" s="157">
        <f t="shared" si="30"/>
        <v>0</v>
      </c>
      <c r="R373" s="178"/>
      <c r="S373" s="179"/>
      <c r="T373" s="179"/>
      <c r="U373" s="179"/>
      <c r="V373" s="179"/>
      <c r="W373" s="179"/>
      <c r="X373" s="179"/>
      <c r="Y373" s="179"/>
      <c r="Z373" s="179"/>
      <c r="AA373" s="175"/>
      <c r="AB373" s="175"/>
      <c r="AC373" s="175"/>
      <c r="AD373" s="175"/>
      <c r="AE373" s="175"/>
      <c r="AF373" s="175"/>
      <c r="AG373" s="175"/>
      <c r="AH373" s="175"/>
      <c r="AI373" s="175"/>
      <c r="AJ373" s="175"/>
      <c r="AK373" s="175"/>
      <c r="AL373" s="175"/>
      <c r="AM373" s="14"/>
      <c r="AO373" s="14"/>
      <c r="AP373" s="14"/>
      <c r="AQ373" s="14"/>
      <c r="AR373" s="14"/>
      <c r="AS373" s="14"/>
      <c r="AT373" s="14"/>
      <c r="AU373" s="14"/>
      <c r="AV373" s="14"/>
    </row>
    <row r="374" spans="1:48" ht="20.100000000000001" customHeight="1">
      <c r="A374" s="108"/>
      <c r="B374" s="114" t="s">
        <v>788</v>
      </c>
      <c r="C374" s="109"/>
      <c r="D374" s="110"/>
      <c r="E374" s="110"/>
      <c r="F374" s="110"/>
      <c r="G374" s="110"/>
      <c r="H374" s="110"/>
      <c r="I374" s="111"/>
      <c r="J374" s="109" t="s">
        <v>232</v>
      </c>
      <c r="K374" s="109"/>
      <c r="L374" s="109"/>
      <c r="M374" s="109">
        <v>365</v>
      </c>
      <c r="N374" s="109"/>
      <c r="O374" s="17"/>
      <c r="P374" s="17"/>
      <c r="Q374" s="157"/>
      <c r="R374" s="170"/>
      <c r="S374" s="171"/>
      <c r="T374" s="171"/>
      <c r="U374" s="171"/>
      <c r="V374" s="171"/>
      <c r="W374" s="171"/>
      <c r="X374" s="171"/>
      <c r="Y374" s="171"/>
      <c r="Z374" s="171"/>
      <c r="AA374" s="171"/>
      <c r="AB374" s="171"/>
      <c r="AC374" s="171"/>
      <c r="AD374" s="171"/>
      <c r="AE374" s="171"/>
      <c r="AF374" s="171"/>
      <c r="AG374" s="171"/>
      <c r="AH374" s="171"/>
      <c r="AI374" s="171"/>
      <c r="AJ374" s="171"/>
      <c r="AK374" s="171"/>
      <c r="AL374" s="171"/>
      <c r="AM374" s="14"/>
      <c r="AO374" s="14"/>
      <c r="AP374" s="14"/>
      <c r="AQ374" s="14"/>
      <c r="AR374" s="14"/>
      <c r="AS374" s="14"/>
      <c r="AT374" s="14"/>
      <c r="AU374" s="14"/>
      <c r="AV374" s="14"/>
    </row>
    <row r="375" spans="1:48" ht="20.100000000000001" customHeight="1">
      <c r="A375" s="140">
        <v>15060</v>
      </c>
      <c r="B375" s="141" t="s">
        <v>186</v>
      </c>
      <c r="C375" s="141" t="s">
        <v>309</v>
      </c>
      <c r="D375" s="142" t="s">
        <v>142</v>
      </c>
      <c r="E375" s="142" t="s">
        <v>862</v>
      </c>
      <c r="F375" s="143">
        <v>6</v>
      </c>
      <c r="G375" s="143">
        <v>30</v>
      </c>
      <c r="H375" s="143" t="s">
        <v>119</v>
      </c>
      <c r="I375" s="144"/>
      <c r="J375" s="145" t="s">
        <v>793</v>
      </c>
      <c r="K375" s="141"/>
      <c r="L375" s="141" t="s">
        <v>121</v>
      </c>
      <c r="M375" s="145">
        <v>366</v>
      </c>
      <c r="N375" s="145"/>
      <c r="O375" s="17">
        <f t="shared" si="31"/>
        <v>0</v>
      </c>
      <c r="P375" s="17">
        <f t="shared" ref="P375:P406" si="33">Q375/G375</f>
        <v>0</v>
      </c>
      <c r="Q375" s="157">
        <f t="shared" si="30"/>
        <v>0</v>
      </c>
      <c r="R375" s="178"/>
      <c r="S375" s="179"/>
      <c r="T375" s="179"/>
      <c r="U375" s="179"/>
      <c r="V375" s="179"/>
      <c r="W375" s="179"/>
      <c r="X375" s="179"/>
      <c r="Y375" s="179"/>
      <c r="Z375" s="179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4"/>
      <c r="AO375" s="14"/>
      <c r="AP375" s="14"/>
      <c r="AQ375" s="14"/>
      <c r="AR375" s="14"/>
      <c r="AS375" s="14"/>
      <c r="AT375" s="14"/>
      <c r="AU375" s="14"/>
      <c r="AV375" s="14"/>
    </row>
    <row r="376" spans="1:48" ht="20.100000000000001" customHeight="1">
      <c r="A376" s="148">
        <v>13279</v>
      </c>
      <c r="B376" s="149" t="s">
        <v>767</v>
      </c>
      <c r="C376" s="149" t="s">
        <v>768</v>
      </c>
      <c r="D376" s="150" t="s">
        <v>142</v>
      </c>
      <c r="E376" s="150" t="s">
        <v>862</v>
      </c>
      <c r="F376" s="151">
        <v>6</v>
      </c>
      <c r="G376" s="151">
        <v>30</v>
      </c>
      <c r="H376" s="151" t="s">
        <v>119</v>
      </c>
      <c r="I376" s="152"/>
      <c r="J376" s="149" t="s">
        <v>793</v>
      </c>
      <c r="K376" s="149"/>
      <c r="L376" s="149" t="s">
        <v>121</v>
      </c>
      <c r="M376" s="153">
        <v>367</v>
      </c>
      <c r="N376" s="153"/>
      <c r="O376" s="17">
        <f t="shared" si="31"/>
        <v>0</v>
      </c>
      <c r="P376" s="17">
        <f t="shared" si="33"/>
        <v>0</v>
      </c>
      <c r="Q376" s="157">
        <f t="shared" si="30"/>
        <v>0</v>
      </c>
      <c r="R376" s="178"/>
      <c r="S376" s="179"/>
      <c r="T376" s="179"/>
      <c r="U376" s="179"/>
      <c r="V376" s="179"/>
      <c r="W376" s="179"/>
      <c r="X376" s="179"/>
      <c r="Y376" s="179"/>
      <c r="Z376" s="179"/>
      <c r="AA376" s="169"/>
      <c r="AB376" s="169"/>
      <c r="AC376" s="169"/>
      <c r="AD376" s="169"/>
      <c r="AE376" s="169"/>
      <c r="AF376" s="169"/>
      <c r="AG376" s="169"/>
      <c r="AH376" s="169"/>
      <c r="AI376" s="169"/>
      <c r="AJ376" s="169"/>
      <c r="AK376" s="169"/>
      <c r="AL376" s="169"/>
      <c r="AM376" s="14"/>
      <c r="AO376" s="14"/>
      <c r="AP376" s="14"/>
      <c r="AQ376" s="14"/>
      <c r="AR376" s="14"/>
      <c r="AS376" s="14"/>
      <c r="AT376" s="14"/>
      <c r="AU376" s="14"/>
      <c r="AV376" s="14"/>
    </row>
    <row r="377" spans="1:48" ht="20.100000000000001" customHeight="1">
      <c r="A377" s="140">
        <v>25458</v>
      </c>
      <c r="B377" s="141" t="s">
        <v>313</v>
      </c>
      <c r="C377" s="141" t="s">
        <v>130</v>
      </c>
      <c r="D377" s="142" t="s">
        <v>142</v>
      </c>
      <c r="E377" s="142" t="s">
        <v>862</v>
      </c>
      <c r="F377" s="143">
        <v>12</v>
      </c>
      <c r="G377" s="143">
        <v>30</v>
      </c>
      <c r="H377" s="143" t="s">
        <v>124</v>
      </c>
      <c r="I377" s="144"/>
      <c r="J377" s="145" t="s">
        <v>793</v>
      </c>
      <c r="K377" s="141"/>
      <c r="L377" s="141" t="s">
        <v>121</v>
      </c>
      <c r="M377" s="145">
        <v>368</v>
      </c>
      <c r="N377" s="145"/>
      <c r="O377" s="17">
        <f t="shared" si="31"/>
        <v>0</v>
      </c>
      <c r="P377" s="17">
        <f t="shared" si="33"/>
        <v>0</v>
      </c>
      <c r="Q377" s="157">
        <f t="shared" si="30"/>
        <v>0</v>
      </c>
      <c r="R377" s="178"/>
      <c r="S377" s="179"/>
      <c r="T377" s="179"/>
      <c r="U377" s="179"/>
      <c r="V377" s="179"/>
      <c r="W377" s="179"/>
      <c r="X377" s="179"/>
      <c r="Y377" s="179"/>
      <c r="Z377" s="179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4"/>
      <c r="AO377" s="14"/>
      <c r="AP377" s="14"/>
      <c r="AQ377" s="14"/>
      <c r="AR377" s="14"/>
      <c r="AS377" s="14"/>
      <c r="AT377" s="14"/>
      <c r="AU377" s="14"/>
      <c r="AV377" s="14"/>
    </row>
    <row r="378" spans="1:48" ht="20.100000000000001" customHeight="1">
      <c r="A378" s="148">
        <v>15362</v>
      </c>
      <c r="B378" s="149" t="s">
        <v>298</v>
      </c>
      <c r="C378" s="149" t="s">
        <v>299</v>
      </c>
      <c r="D378" s="150" t="s">
        <v>119</v>
      </c>
      <c r="E378" s="150" t="s">
        <v>862</v>
      </c>
      <c r="F378" s="151">
        <v>10</v>
      </c>
      <c r="G378" s="151">
        <v>30</v>
      </c>
      <c r="H378" s="151" t="s">
        <v>132</v>
      </c>
      <c r="I378" s="152"/>
      <c r="J378" s="149" t="s">
        <v>795</v>
      </c>
      <c r="K378" s="149"/>
      <c r="L378" s="149" t="s">
        <v>121</v>
      </c>
      <c r="M378" s="153">
        <v>369</v>
      </c>
      <c r="N378" s="153"/>
      <c r="O378" s="17">
        <f t="shared" si="31"/>
        <v>0</v>
      </c>
      <c r="P378" s="17">
        <f t="shared" si="33"/>
        <v>0</v>
      </c>
      <c r="Q378" s="157">
        <f t="shared" si="30"/>
        <v>0</v>
      </c>
      <c r="R378" s="178"/>
      <c r="S378" s="179"/>
      <c r="T378" s="179"/>
      <c r="U378" s="179"/>
      <c r="V378" s="179"/>
      <c r="W378" s="179"/>
      <c r="X378" s="179"/>
      <c r="Y378" s="179"/>
      <c r="Z378" s="179"/>
      <c r="AA378" s="169"/>
      <c r="AB378" s="169"/>
      <c r="AC378" s="169"/>
      <c r="AD378" s="169"/>
      <c r="AE378" s="169"/>
      <c r="AF378" s="169"/>
      <c r="AG378" s="169"/>
      <c r="AH378" s="169"/>
      <c r="AI378" s="169"/>
      <c r="AJ378" s="169"/>
      <c r="AK378" s="169"/>
      <c r="AL378" s="169"/>
      <c r="AM378" s="14"/>
      <c r="AO378" s="14"/>
      <c r="AP378" s="14"/>
      <c r="AQ378" s="14"/>
      <c r="AR378" s="14"/>
      <c r="AS378" s="14"/>
      <c r="AT378" s="14"/>
      <c r="AU378" s="14"/>
      <c r="AV378" s="14"/>
    </row>
    <row r="379" spans="1:48" ht="20.100000000000001" customHeight="1">
      <c r="A379" s="140">
        <v>15354</v>
      </c>
      <c r="B379" s="141" t="s">
        <v>300</v>
      </c>
      <c r="C379" s="141" t="s">
        <v>301</v>
      </c>
      <c r="D379" s="142" t="s">
        <v>119</v>
      </c>
      <c r="E379" s="142" t="s">
        <v>862</v>
      </c>
      <c r="F379" s="143">
        <v>8</v>
      </c>
      <c r="G379" s="143">
        <v>30</v>
      </c>
      <c r="H379" s="143" t="s">
        <v>132</v>
      </c>
      <c r="I379" s="144"/>
      <c r="J379" s="145" t="s">
        <v>792</v>
      </c>
      <c r="K379" s="141"/>
      <c r="L379" s="141" t="s">
        <v>121</v>
      </c>
      <c r="M379" s="145">
        <v>370</v>
      </c>
      <c r="N379" s="145"/>
      <c r="O379" s="17">
        <f t="shared" si="31"/>
        <v>0</v>
      </c>
      <c r="P379" s="17">
        <f t="shared" si="33"/>
        <v>0</v>
      </c>
      <c r="Q379" s="157">
        <f t="shared" si="30"/>
        <v>0</v>
      </c>
      <c r="R379" s="178"/>
      <c r="S379" s="179"/>
      <c r="T379" s="179"/>
      <c r="U379" s="179"/>
      <c r="V379" s="179"/>
      <c r="W379" s="179"/>
      <c r="X379" s="179"/>
      <c r="Y379" s="179"/>
      <c r="Z379" s="179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4"/>
      <c r="AO379" s="14"/>
      <c r="AP379" s="14"/>
      <c r="AQ379" s="14"/>
      <c r="AR379" s="14"/>
      <c r="AS379" s="14"/>
      <c r="AT379" s="14"/>
      <c r="AU379" s="14"/>
      <c r="AV379" s="14"/>
    </row>
    <row r="380" spans="1:48" ht="20.100000000000001" customHeight="1">
      <c r="A380" s="148">
        <v>13280</v>
      </c>
      <c r="B380" s="149" t="s">
        <v>310</v>
      </c>
      <c r="C380" s="149" t="s">
        <v>311</v>
      </c>
      <c r="D380" s="150" t="s">
        <v>142</v>
      </c>
      <c r="E380" s="150" t="s">
        <v>862</v>
      </c>
      <c r="F380" s="151">
        <v>8</v>
      </c>
      <c r="G380" s="151">
        <v>30</v>
      </c>
      <c r="H380" s="151" t="s">
        <v>119</v>
      </c>
      <c r="I380" s="152"/>
      <c r="J380" s="149" t="s">
        <v>793</v>
      </c>
      <c r="K380" s="149"/>
      <c r="L380" s="149" t="s">
        <v>121</v>
      </c>
      <c r="M380" s="153">
        <v>371</v>
      </c>
      <c r="N380" s="153"/>
      <c r="O380" s="17">
        <f t="shared" si="31"/>
        <v>0</v>
      </c>
      <c r="P380" s="17">
        <f t="shared" si="33"/>
        <v>0</v>
      </c>
      <c r="Q380" s="157">
        <f t="shared" si="30"/>
        <v>0</v>
      </c>
      <c r="R380" s="178"/>
      <c r="S380" s="179"/>
      <c r="T380" s="179"/>
      <c r="U380" s="179"/>
      <c r="V380" s="179"/>
      <c r="W380" s="179"/>
      <c r="X380" s="179"/>
      <c r="Y380" s="179"/>
      <c r="Z380" s="179"/>
      <c r="AA380" s="169"/>
      <c r="AB380" s="169"/>
      <c r="AC380" s="169"/>
      <c r="AD380" s="169"/>
      <c r="AE380" s="169"/>
      <c r="AF380" s="169"/>
      <c r="AG380" s="169"/>
      <c r="AH380" s="169"/>
      <c r="AI380" s="169"/>
      <c r="AJ380" s="169"/>
      <c r="AK380" s="169"/>
      <c r="AL380" s="169"/>
      <c r="AM380" s="14"/>
      <c r="AO380" s="14"/>
      <c r="AP380" s="14"/>
      <c r="AQ380" s="14"/>
      <c r="AR380" s="14"/>
      <c r="AS380" s="14"/>
      <c r="AT380" s="14"/>
      <c r="AU380" s="14"/>
      <c r="AV380" s="14"/>
    </row>
    <row r="381" spans="1:48" ht="20.100000000000001" customHeight="1">
      <c r="A381" s="140">
        <v>15347</v>
      </c>
      <c r="B381" s="141" t="s">
        <v>302</v>
      </c>
      <c r="C381" s="141" t="s">
        <v>303</v>
      </c>
      <c r="D381" s="142" t="s">
        <v>119</v>
      </c>
      <c r="E381" s="142" t="s">
        <v>862</v>
      </c>
      <c r="F381" s="143">
        <v>6</v>
      </c>
      <c r="G381" s="143">
        <v>30</v>
      </c>
      <c r="H381" s="143" t="s">
        <v>119</v>
      </c>
      <c r="I381" s="144"/>
      <c r="J381" s="145" t="s">
        <v>792</v>
      </c>
      <c r="K381" s="141"/>
      <c r="L381" s="141" t="s">
        <v>121</v>
      </c>
      <c r="M381" s="145">
        <v>372</v>
      </c>
      <c r="N381" s="145"/>
      <c r="O381" s="17">
        <f t="shared" si="31"/>
        <v>0</v>
      </c>
      <c r="P381" s="17">
        <f t="shared" si="33"/>
        <v>0</v>
      </c>
      <c r="Q381" s="157">
        <f t="shared" si="30"/>
        <v>0</v>
      </c>
      <c r="R381" s="178"/>
      <c r="S381" s="179"/>
      <c r="T381" s="179"/>
      <c r="U381" s="179"/>
      <c r="V381" s="179"/>
      <c r="W381" s="179"/>
      <c r="X381" s="179"/>
      <c r="Y381" s="179"/>
      <c r="Z381" s="179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4"/>
      <c r="AO381" s="14"/>
      <c r="AP381" s="14"/>
      <c r="AQ381" s="14"/>
      <c r="AR381" s="14"/>
      <c r="AS381" s="14"/>
      <c r="AT381" s="14"/>
      <c r="AU381" s="14"/>
      <c r="AV381" s="14"/>
    </row>
    <row r="382" spans="1:48" ht="20.100000000000001" customHeight="1">
      <c r="A382" s="148">
        <v>15536</v>
      </c>
      <c r="B382" s="149" t="s">
        <v>304</v>
      </c>
      <c r="C382" s="149" t="s">
        <v>130</v>
      </c>
      <c r="D382" s="150" t="s">
        <v>119</v>
      </c>
      <c r="E382" s="150" t="s">
        <v>862</v>
      </c>
      <c r="F382" s="151">
        <v>12</v>
      </c>
      <c r="G382" s="151">
        <v>30</v>
      </c>
      <c r="H382" s="151" t="s">
        <v>132</v>
      </c>
      <c r="I382" s="152"/>
      <c r="J382" s="149" t="s">
        <v>792</v>
      </c>
      <c r="K382" s="149"/>
      <c r="L382" s="149" t="s">
        <v>121</v>
      </c>
      <c r="M382" s="153">
        <v>373</v>
      </c>
      <c r="N382" s="153"/>
      <c r="O382" s="17">
        <f t="shared" si="31"/>
        <v>0</v>
      </c>
      <c r="P382" s="17">
        <f t="shared" si="33"/>
        <v>0</v>
      </c>
      <c r="Q382" s="157">
        <f t="shared" si="30"/>
        <v>0</v>
      </c>
      <c r="R382" s="178"/>
      <c r="S382" s="179"/>
      <c r="T382" s="179"/>
      <c r="U382" s="179"/>
      <c r="V382" s="179"/>
      <c r="W382" s="179"/>
      <c r="X382" s="179"/>
      <c r="Y382" s="179"/>
      <c r="Z382" s="179"/>
      <c r="AA382" s="169"/>
      <c r="AB382" s="169"/>
      <c r="AC382" s="169"/>
      <c r="AD382" s="169"/>
      <c r="AE382" s="169"/>
      <c r="AF382" s="169"/>
      <c r="AG382" s="169"/>
      <c r="AH382" s="169"/>
      <c r="AI382" s="169"/>
      <c r="AJ382" s="169"/>
      <c r="AK382" s="169"/>
      <c r="AL382" s="169"/>
      <c r="AM382" s="14"/>
      <c r="AO382" s="14"/>
      <c r="AP382" s="14"/>
      <c r="AQ382" s="14"/>
      <c r="AR382" s="14"/>
      <c r="AS382" s="14"/>
      <c r="AT382" s="14"/>
      <c r="AU382" s="14"/>
      <c r="AV382" s="14"/>
    </row>
    <row r="383" spans="1:48" ht="20.100000000000001" customHeight="1">
      <c r="A383" s="140">
        <v>15538</v>
      </c>
      <c r="B383" s="141" t="s">
        <v>305</v>
      </c>
      <c r="C383" s="141" t="s">
        <v>306</v>
      </c>
      <c r="D383" s="142" t="s">
        <v>119</v>
      </c>
      <c r="E383" s="142" t="s">
        <v>862</v>
      </c>
      <c r="F383" s="143">
        <v>12</v>
      </c>
      <c r="G383" s="143">
        <v>30</v>
      </c>
      <c r="H383" s="143" t="s">
        <v>132</v>
      </c>
      <c r="I383" s="144"/>
      <c r="J383" s="145" t="s">
        <v>792</v>
      </c>
      <c r="K383" s="141"/>
      <c r="L383" s="141" t="s">
        <v>121</v>
      </c>
      <c r="M383" s="145">
        <v>374</v>
      </c>
      <c r="N383" s="145"/>
      <c r="O383" s="17">
        <f t="shared" si="31"/>
        <v>0</v>
      </c>
      <c r="P383" s="17">
        <f t="shared" si="33"/>
        <v>0</v>
      </c>
      <c r="Q383" s="157">
        <f t="shared" si="30"/>
        <v>0</v>
      </c>
      <c r="R383" s="178"/>
      <c r="S383" s="179"/>
      <c r="T383" s="179"/>
      <c r="U383" s="179"/>
      <c r="V383" s="179"/>
      <c r="W383" s="179"/>
      <c r="X383" s="179"/>
      <c r="Y383" s="179"/>
      <c r="Z383" s="179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4"/>
      <c r="AO383" s="14"/>
      <c r="AP383" s="14"/>
      <c r="AQ383" s="14"/>
      <c r="AR383" s="14"/>
      <c r="AS383" s="14"/>
      <c r="AT383" s="14"/>
      <c r="AU383" s="14"/>
      <c r="AV383" s="14"/>
    </row>
    <row r="384" spans="1:48" ht="20.100000000000001" customHeight="1">
      <c r="A384" s="148"/>
      <c r="B384" s="149" t="s">
        <v>789</v>
      </c>
      <c r="C384" s="149"/>
      <c r="D384" s="150"/>
      <c r="E384" s="150"/>
      <c r="F384" s="151"/>
      <c r="G384" s="151">
        <v>30</v>
      </c>
      <c r="H384" s="151"/>
      <c r="I384" s="152"/>
      <c r="J384" s="149"/>
      <c r="K384" s="149"/>
      <c r="L384" s="149" t="s">
        <v>121</v>
      </c>
      <c r="M384" s="153">
        <v>375</v>
      </c>
      <c r="N384" s="153"/>
      <c r="O384" s="17">
        <f t="shared" si="31"/>
        <v>0</v>
      </c>
      <c r="P384" s="17">
        <f t="shared" si="33"/>
        <v>0</v>
      </c>
      <c r="Q384" s="157">
        <f t="shared" si="30"/>
        <v>0</v>
      </c>
      <c r="R384" s="168"/>
      <c r="S384" s="169"/>
      <c r="T384" s="169"/>
      <c r="U384" s="169"/>
      <c r="V384" s="169"/>
      <c r="W384" s="169"/>
      <c r="X384" s="169"/>
      <c r="Y384" s="169"/>
      <c r="Z384" s="169"/>
      <c r="AA384" s="169"/>
      <c r="AB384" s="169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4"/>
      <c r="AO384" s="14"/>
      <c r="AP384" s="14"/>
      <c r="AQ384" s="14"/>
      <c r="AR384" s="14"/>
      <c r="AS384" s="14"/>
      <c r="AT384" s="14"/>
      <c r="AU384" s="14"/>
      <c r="AV384" s="14"/>
    </row>
    <row r="385" spans="1:48" ht="20.100000000000001" customHeight="1">
      <c r="A385" s="140"/>
      <c r="B385" s="141" t="s">
        <v>789</v>
      </c>
      <c r="C385" s="141"/>
      <c r="D385" s="142"/>
      <c r="E385" s="142"/>
      <c r="F385" s="143"/>
      <c r="G385" s="143">
        <v>30</v>
      </c>
      <c r="H385" s="143"/>
      <c r="I385" s="144"/>
      <c r="J385" s="145"/>
      <c r="K385" s="141"/>
      <c r="L385" s="141" t="s">
        <v>121</v>
      </c>
      <c r="M385" s="145">
        <v>376</v>
      </c>
      <c r="N385" s="145"/>
      <c r="O385" s="17">
        <f t="shared" si="31"/>
        <v>0</v>
      </c>
      <c r="P385" s="17">
        <f t="shared" si="33"/>
        <v>0</v>
      </c>
      <c r="Q385" s="157">
        <f t="shared" si="30"/>
        <v>0</v>
      </c>
      <c r="R385" s="166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4"/>
      <c r="AO385" s="14"/>
      <c r="AP385" s="14"/>
      <c r="AQ385" s="14"/>
      <c r="AR385" s="14"/>
      <c r="AS385" s="14"/>
      <c r="AT385" s="14"/>
      <c r="AU385" s="14"/>
      <c r="AV385" s="14"/>
    </row>
    <row r="386" spans="1:48" ht="20.100000000000001" customHeight="1">
      <c r="A386" s="148"/>
      <c r="B386" s="149" t="s">
        <v>789</v>
      </c>
      <c r="C386" s="153">
        <f>COLUMN(AL1)</f>
        <v>38</v>
      </c>
      <c r="D386" s="150"/>
      <c r="E386" s="150"/>
      <c r="F386" s="151"/>
      <c r="G386" s="151">
        <v>30</v>
      </c>
      <c r="H386" s="151"/>
      <c r="I386" s="152"/>
      <c r="J386" s="149"/>
      <c r="K386" s="149"/>
      <c r="L386" s="149" t="s">
        <v>121</v>
      </c>
      <c r="M386" s="153">
        <v>377</v>
      </c>
      <c r="N386" s="153"/>
      <c r="O386" s="17">
        <f t="shared" si="31"/>
        <v>0</v>
      </c>
      <c r="P386" s="17">
        <f t="shared" si="33"/>
        <v>0</v>
      </c>
      <c r="Q386" s="157">
        <f t="shared" si="30"/>
        <v>0</v>
      </c>
      <c r="R386" s="168"/>
      <c r="S386" s="169"/>
      <c r="T386" s="169"/>
      <c r="U386" s="169"/>
      <c r="V386" s="169"/>
      <c r="W386" s="169"/>
      <c r="X386" s="169"/>
      <c r="Y386" s="169"/>
      <c r="Z386" s="169"/>
      <c r="AA386" s="169"/>
      <c r="AB386" s="169"/>
      <c r="AC386" s="169"/>
      <c r="AD386" s="169"/>
      <c r="AE386" s="169"/>
      <c r="AF386" s="169"/>
      <c r="AG386" s="169"/>
      <c r="AH386" s="169"/>
      <c r="AI386" s="169"/>
      <c r="AJ386" s="169"/>
      <c r="AK386" s="169"/>
      <c r="AL386" s="169"/>
      <c r="AM386" s="14"/>
      <c r="AO386" s="14"/>
      <c r="AP386" s="14"/>
      <c r="AQ386" s="14"/>
      <c r="AR386" s="14"/>
      <c r="AS386" s="14"/>
      <c r="AT386" s="14"/>
      <c r="AU386" s="14"/>
      <c r="AV386" s="14"/>
    </row>
    <row r="387" spans="1:48" ht="20.100000000000001" customHeight="1">
      <c r="A387" s="140"/>
      <c r="B387" s="141" t="s">
        <v>789</v>
      </c>
      <c r="C387" s="141"/>
      <c r="D387" s="142"/>
      <c r="E387" s="142"/>
      <c r="F387" s="143"/>
      <c r="G387" s="143">
        <v>30</v>
      </c>
      <c r="H387" s="143"/>
      <c r="I387" s="144"/>
      <c r="J387" s="145"/>
      <c r="K387" s="141"/>
      <c r="L387" s="141" t="s">
        <v>121</v>
      </c>
      <c r="M387" s="145">
        <v>378</v>
      </c>
      <c r="N387" s="145"/>
      <c r="O387" s="17">
        <f t="shared" si="31"/>
        <v>0</v>
      </c>
      <c r="P387" s="17">
        <f t="shared" si="33"/>
        <v>0</v>
      </c>
      <c r="Q387" s="157">
        <f t="shared" si="30"/>
        <v>0</v>
      </c>
      <c r="R387" s="166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4"/>
      <c r="AO387" s="14"/>
      <c r="AP387" s="14"/>
      <c r="AQ387" s="14"/>
      <c r="AR387" s="14"/>
      <c r="AS387" s="14"/>
      <c r="AT387" s="14"/>
      <c r="AU387" s="14"/>
      <c r="AV387" s="14"/>
    </row>
    <row r="388" spans="1:48" ht="20.100000000000001" customHeight="1">
      <c r="A388" s="148"/>
      <c r="B388" s="149" t="s">
        <v>789</v>
      </c>
      <c r="C388" s="149"/>
      <c r="D388" s="150"/>
      <c r="E388" s="150"/>
      <c r="F388" s="151"/>
      <c r="G388" s="151">
        <v>30</v>
      </c>
      <c r="H388" s="151"/>
      <c r="I388" s="152"/>
      <c r="J388" s="149"/>
      <c r="K388" s="149"/>
      <c r="L388" s="149" t="s">
        <v>121</v>
      </c>
      <c r="M388" s="153">
        <v>379</v>
      </c>
      <c r="N388" s="153"/>
      <c r="O388" s="17">
        <f t="shared" si="31"/>
        <v>0</v>
      </c>
      <c r="P388" s="17">
        <f t="shared" si="33"/>
        <v>0</v>
      </c>
      <c r="Q388" s="157">
        <f t="shared" si="30"/>
        <v>0</v>
      </c>
      <c r="R388" s="168"/>
      <c r="S388" s="169"/>
      <c r="T388" s="169"/>
      <c r="U388" s="169"/>
      <c r="V388" s="169"/>
      <c r="W388" s="169"/>
      <c r="X388" s="169"/>
      <c r="Y388" s="169"/>
      <c r="Z388" s="169"/>
      <c r="AA388" s="169"/>
      <c r="AB388" s="169"/>
      <c r="AC388" s="169"/>
      <c r="AD388" s="169"/>
      <c r="AE388" s="169"/>
      <c r="AF388" s="169"/>
      <c r="AG388" s="169"/>
      <c r="AH388" s="169"/>
      <c r="AI388" s="169"/>
      <c r="AJ388" s="169"/>
      <c r="AK388" s="169"/>
      <c r="AL388" s="169"/>
      <c r="AM388" s="14"/>
      <c r="AO388" s="14"/>
      <c r="AP388" s="14"/>
      <c r="AQ388" s="14"/>
      <c r="AR388" s="14"/>
      <c r="AS388" s="14"/>
      <c r="AT388" s="14"/>
      <c r="AU388" s="14"/>
      <c r="AV388" s="14"/>
    </row>
    <row r="389" spans="1:48" ht="20.100000000000001" customHeight="1">
      <c r="A389" s="140"/>
      <c r="B389" s="141" t="s">
        <v>789</v>
      </c>
      <c r="C389" s="141"/>
      <c r="D389" s="142"/>
      <c r="E389" s="142"/>
      <c r="F389" s="143"/>
      <c r="G389" s="143">
        <v>30</v>
      </c>
      <c r="H389" s="143"/>
      <c r="I389" s="144"/>
      <c r="J389" s="145"/>
      <c r="K389" s="141"/>
      <c r="L389" s="141" t="s">
        <v>121</v>
      </c>
      <c r="M389" s="145">
        <v>380</v>
      </c>
      <c r="N389" s="145"/>
      <c r="O389" s="17">
        <f t="shared" si="31"/>
        <v>0</v>
      </c>
      <c r="P389" s="17">
        <f t="shared" si="33"/>
        <v>0</v>
      </c>
      <c r="Q389" s="157">
        <f t="shared" si="30"/>
        <v>0</v>
      </c>
      <c r="R389" s="166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4"/>
      <c r="AO389" s="14"/>
      <c r="AP389" s="14"/>
      <c r="AQ389" s="14"/>
      <c r="AR389" s="14"/>
      <c r="AS389" s="14"/>
      <c r="AT389" s="14"/>
      <c r="AU389" s="14"/>
      <c r="AV389" s="14"/>
    </row>
    <row r="390" spans="1:48" ht="20.100000000000001" customHeight="1">
      <c r="A390" s="148"/>
      <c r="B390" s="149" t="s">
        <v>789</v>
      </c>
      <c r="C390" s="149"/>
      <c r="D390" s="150"/>
      <c r="E390" s="150"/>
      <c r="F390" s="151"/>
      <c r="G390" s="151">
        <v>30</v>
      </c>
      <c r="H390" s="151"/>
      <c r="I390" s="152"/>
      <c r="J390" s="149"/>
      <c r="K390" s="149"/>
      <c r="L390" s="149" t="s">
        <v>121</v>
      </c>
      <c r="M390" s="153">
        <v>381</v>
      </c>
      <c r="N390" s="153"/>
      <c r="O390" s="17">
        <f t="shared" si="31"/>
        <v>0</v>
      </c>
      <c r="P390" s="17">
        <f t="shared" si="33"/>
        <v>0</v>
      </c>
      <c r="Q390" s="157">
        <f t="shared" si="30"/>
        <v>0</v>
      </c>
      <c r="R390" s="168"/>
      <c r="S390" s="169"/>
      <c r="T390" s="169"/>
      <c r="U390" s="169"/>
      <c r="V390" s="169"/>
      <c r="W390" s="169"/>
      <c r="X390" s="169"/>
      <c r="Y390" s="169"/>
      <c r="Z390" s="169"/>
      <c r="AA390" s="169"/>
      <c r="AB390" s="169"/>
      <c r="AC390" s="169"/>
      <c r="AD390" s="169"/>
      <c r="AE390" s="169"/>
      <c r="AF390" s="169"/>
      <c r="AG390" s="169"/>
      <c r="AH390" s="169"/>
      <c r="AI390" s="169"/>
      <c r="AJ390" s="169"/>
      <c r="AK390" s="169"/>
      <c r="AL390" s="169"/>
      <c r="AM390" s="14"/>
      <c r="AO390" s="14"/>
      <c r="AP390" s="14"/>
      <c r="AQ390" s="14"/>
      <c r="AR390" s="14"/>
      <c r="AS390" s="14"/>
      <c r="AT390" s="14"/>
      <c r="AU390" s="14"/>
      <c r="AV390" s="14"/>
    </row>
    <row r="391" spans="1:48" ht="20.100000000000001" customHeight="1">
      <c r="A391" s="140"/>
      <c r="B391" s="141" t="s">
        <v>789</v>
      </c>
      <c r="C391" s="141"/>
      <c r="D391" s="142"/>
      <c r="E391" s="142"/>
      <c r="F391" s="143"/>
      <c r="G391" s="143">
        <v>30</v>
      </c>
      <c r="H391" s="143"/>
      <c r="I391" s="144"/>
      <c r="J391" s="145"/>
      <c r="K391" s="141"/>
      <c r="L391" s="141" t="s">
        <v>121</v>
      </c>
      <c r="M391" s="145">
        <v>382</v>
      </c>
      <c r="N391" s="145"/>
      <c r="O391" s="17">
        <f t="shared" si="31"/>
        <v>0</v>
      </c>
      <c r="P391" s="17">
        <f t="shared" si="33"/>
        <v>0</v>
      </c>
      <c r="Q391" s="157">
        <f t="shared" si="30"/>
        <v>0</v>
      </c>
      <c r="R391" s="166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4"/>
      <c r="AO391" s="14"/>
      <c r="AP391" s="14"/>
      <c r="AQ391" s="14"/>
      <c r="AR391" s="14"/>
      <c r="AS391" s="14"/>
      <c r="AT391" s="14"/>
      <c r="AU391" s="14"/>
      <c r="AV391" s="14"/>
    </row>
    <row r="392" spans="1:48" ht="20.100000000000001" customHeight="1">
      <c r="A392" s="148"/>
      <c r="B392" s="149" t="s">
        <v>789</v>
      </c>
      <c r="C392" s="149"/>
      <c r="D392" s="150"/>
      <c r="E392" s="150"/>
      <c r="F392" s="151"/>
      <c r="G392" s="151">
        <v>30</v>
      </c>
      <c r="H392" s="151"/>
      <c r="I392" s="152"/>
      <c r="J392" s="149"/>
      <c r="K392" s="149"/>
      <c r="L392" s="149" t="s">
        <v>121</v>
      </c>
      <c r="M392" s="153">
        <v>383</v>
      </c>
      <c r="N392" s="153"/>
      <c r="O392" s="17">
        <f t="shared" si="31"/>
        <v>0</v>
      </c>
      <c r="P392" s="17">
        <f t="shared" si="33"/>
        <v>0</v>
      </c>
      <c r="Q392" s="157">
        <f t="shared" si="30"/>
        <v>0</v>
      </c>
      <c r="R392" s="168"/>
      <c r="S392" s="169"/>
      <c r="T392" s="169"/>
      <c r="U392" s="169"/>
      <c r="V392" s="169"/>
      <c r="W392" s="169"/>
      <c r="X392" s="169"/>
      <c r="Y392" s="169"/>
      <c r="Z392" s="169"/>
      <c r="AA392" s="169"/>
      <c r="AB392" s="169"/>
      <c r="AC392" s="169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4"/>
      <c r="AO392" s="14"/>
      <c r="AP392" s="14"/>
      <c r="AQ392" s="14"/>
      <c r="AR392" s="14"/>
      <c r="AS392" s="14"/>
      <c r="AT392" s="14"/>
      <c r="AU392" s="14"/>
      <c r="AV392" s="14"/>
    </row>
    <row r="393" spans="1:48" ht="20.100000000000001" customHeight="1">
      <c r="A393" s="140"/>
      <c r="B393" s="141" t="s">
        <v>789</v>
      </c>
      <c r="C393" s="141"/>
      <c r="D393" s="142"/>
      <c r="E393" s="142"/>
      <c r="F393" s="143"/>
      <c r="G393" s="143">
        <v>30</v>
      </c>
      <c r="H393" s="143"/>
      <c r="I393" s="144"/>
      <c r="J393" s="145"/>
      <c r="K393" s="141"/>
      <c r="L393" s="141" t="s">
        <v>121</v>
      </c>
      <c r="M393" s="145">
        <v>384</v>
      </c>
      <c r="N393" s="145"/>
      <c r="O393" s="17">
        <f t="shared" si="31"/>
        <v>0</v>
      </c>
      <c r="P393" s="17">
        <f t="shared" si="33"/>
        <v>0</v>
      </c>
      <c r="Q393" s="157">
        <f t="shared" si="30"/>
        <v>0</v>
      </c>
      <c r="R393" s="166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4"/>
      <c r="AO393" s="14"/>
      <c r="AP393" s="14"/>
      <c r="AQ393" s="14"/>
      <c r="AR393" s="14"/>
      <c r="AS393" s="14"/>
      <c r="AT393" s="14"/>
      <c r="AU393" s="14"/>
      <c r="AV393" s="14"/>
    </row>
    <row r="394" spans="1:48" ht="20.100000000000001" customHeight="1">
      <c r="A394" s="148"/>
      <c r="B394" s="149" t="s">
        <v>789</v>
      </c>
      <c r="C394" s="149"/>
      <c r="D394" s="150"/>
      <c r="E394" s="150"/>
      <c r="F394" s="151"/>
      <c r="G394" s="151">
        <v>30</v>
      </c>
      <c r="H394" s="151"/>
      <c r="I394" s="152"/>
      <c r="J394" s="149"/>
      <c r="K394" s="149"/>
      <c r="L394" s="149" t="s">
        <v>121</v>
      </c>
      <c r="M394" s="153">
        <v>385</v>
      </c>
      <c r="N394" s="153"/>
      <c r="O394" s="17">
        <f t="shared" si="31"/>
        <v>0</v>
      </c>
      <c r="P394" s="17">
        <f t="shared" si="33"/>
        <v>0</v>
      </c>
      <c r="Q394" s="157">
        <f t="shared" si="30"/>
        <v>0</v>
      </c>
      <c r="R394" s="168"/>
      <c r="S394" s="169"/>
      <c r="T394" s="169"/>
      <c r="U394" s="169"/>
      <c r="V394" s="169"/>
      <c r="W394" s="169"/>
      <c r="X394" s="169"/>
      <c r="Y394" s="169"/>
      <c r="Z394" s="169"/>
      <c r="AA394" s="169"/>
      <c r="AB394" s="169"/>
      <c r="AC394" s="169"/>
      <c r="AD394" s="169"/>
      <c r="AE394" s="169"/>
      <c r="AF394" s="169"/>
      <c r="AG394" s="169"/>
      <c r="AH394" s="169"/>
      <c r="AI394" s="169"/>
      <c r="AJ394" s="169"/>
      <c r="AK394" s="169"/>
      <c r="AL394" s="169"/>
      <c r="AM394" s="14"/>
      <c r="AO394" s="14"/>
      <c r="AP394" s="14"/>
      <c r="AQ394" s="14"/>
      <c r="AR394" s="14"/>
      <c r="AS394" s="14"/>
      <c r="AT394" s="14"/>
      <c r="AU394" s="14"/>
      <c r="AV394" s="14"/>
    </row>
    <row r="395" spans="1:48" ht="20.100000000000001" customHeight="1">
      <c r="A395" s="140"/>
      <c r="B395" s="141" t="s">
        <v>789</v>
      </c>
      <c r="C395" s="141"/>
      <c r="D395" s="142"/>
      <c r="E395" s="142"/>
      <c r="F395" s="143"/>
      <c r="G395" s="143">
        <v>30</v>
      </c>
      <c r="H395" s="143"/>
      <c r="I395" s="144"/>
      <c r="J395" s="145"/>
      <c r="K395" s="141"/>
      <c r="L395" s="141" t="s">
        <v>121</v>
      </c>
      <c r="M395" s="145">
        <v>386</v>
      </c>
      <c r="N395" s="145"/>
      <c r="O395" s="17">
        <f t="shared" si="31"/>
        <v>0</v>
      </c>
      <c r="P395" s="17">
        <f t="shared" si="33"/>
        <v>0</v>
      </c>
      <c r="Q395" s="157">
        <f t="shared" si="30"/>
        <v>0</v>
      </c>
      <c r="R395" s="166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4"/>
      <c r="AO395" s="14"/>
      <c r="AP395" s="14"/>
      <c r="AQ395" s="14"/>
      <c r="AR395" s="14"/>
      <c r="AS395" s="14"/>
      <c r="AT395" s="14"/>
      <c r="AU395" s="14"/>
      <c r="AV395" s="14"/>
    </row>
    <row r="396" spans="1:48" ht="20.100000000000001" customHeight="1">
      <c r="A396" s="148"/>
      <c r="B396" s="149" t="s">
        <v>789</v>
      </c>
      <c r="C396" s="149"/>
      <c r="D396" s="150"/>
      <c r="E396" s="150"/>
      <c r="F396" s="151"/>
      <c r="G396" s="151">
        <v>30</v>
      </c>
      <c r="H396" s="151"/>
      <c r="I396" s="152"/>
      <c r="J396" s="149"/>
      <c r="K396" s="149"/>
      <c r="L396" s="149" t="s">
        <v>121</v>
      </c>
      <c r="M396" s="153">
        <v>387</v>
      </c>
      <c r="N396" s="153"/>
      <c r="O396" s="17">
        <f t="shared" si="31"/>
        <v>0</v>
      </c>
      <c r="P396" s="17">
        <f t="shared" si="33"/>
        <v>0</v>
      </c>
      <c r="Q396" s="157">
        <f t="shared" si="30"/>
        <v>0</v>
      </c>
      <c r="R396" s="168"/>
      <c r="S396" s="169"/>
      <c r="T396" s="169"/>
      <c r="U396" s="169"/>
      <c r="V396" s="169"/>
      <c r="W396" s="169"/>
      <c r="X396" s="169"/>
      <c r="Y396" s="169"/>
      <c r="Z396" s="169"/>
      <c r="AA396" s="169"/>
      <c r="AB396" s="169"/>
      <c r="AC396" s="169"/>
      <c r="AD396" s="169"/>
      <c r="AE396" s="169"/>
      <c r="AF396" s="169"/>
      <c r="AG396" s="169"/>
      <c r="AH396" s="169"/>
      <c r="AI396" s="169"/>
      <c r="AJ396" s="169"/>
      <c r="AK396" s="169"/>
      <c r="AL396" s="169"/>
      <c r="AM396" s="14"/>
      <c r="AO396" s="14"/>
      <c r="AP396" s="14"/>
      <c r="AQ396" s="14"/>
      <c r="AR396" s="14"/>
      <c r="AS396" s="14"/>
      <c r="AT396" s="14"/>
      <c r="AU396" s="14"/>
      <c r="AV396" s="14"/>
    </row>
    <row r="397" spans="1:48" ht="20.100000000000001" customHeight="1">
      <c r="A397" s="140"/>
      <c r="B397" s="141" t="s">
        <v>789</v>
      </c>
      <c r="C397" s="141"/>
      <c r="D397" s="142"/>
      <c r="E397" s="142"/>
      <c r="F397" s="143"/>
      <c r="G397" s="143">
        <v>30</v>
      </c>
      <c r="H397" s="143"/>
      <c r="I397" s="144"/>
      <c r="J397" s="145"/>
      <c r="K397" s="141"/>
      <c r="L397" s="141" t="s">
        <v>121</v>
      </c>
      <c r="M397" s="145">
        <v>388</v>
      </c>
      <c r="N397" s="145"/>
      <c r="O397" s="17">
        <f t="shared" si="31"/>
        <v>0</v>
      </c>
      <c r="P397" s="17">
        <f t="shared" si="33"/>
        <v>0</v>
      </c>
      <c r="Q397" s="157">
        <f t="shared" si="30"/>
        <v>0</v>
      </c>
      <c r="R397" s="166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4"/>
      <c r="AO397" s="14"/>
      <c r="AP397" s="14"/>
      <c r="AQ397" s="14"/>
      <c r="AR397" s="14"/>
      <c r="AS397" s="14"/>
      <c r="AT397" s="14"/>
      <c r="AU397" s="14"/>
      <c r="AV397" s="14"/>
    </row>
    <row r="398" spans="1:48" ht="20.100000000000001" customHeight="1">
      <c r="A398" s="148"/>
      <c r="B398" s="149" t="s">
        <v>789</v>
      </c>
      <c r="C398" s="149"/>
      <c r="D398" s="150"/>
      <c r="E398" s="150"/>
      <c r="F398" s="151"/>
      <c r="G398" s="151">
        <v>30</v>
      </c>
      <c r="H398" s="151"/>
      <c r="I398" s="152"/>
      <c r="J398" s="149"/>
      <c r="K398" s="149"/>
      <c r="L398" s="149" t="s">
        <v>121</v>
      </c>
      <c r="M398" s="153">
        <v>389</v>
      </c>
      <c r="N398" s="153"/>
      <c r="O398" s="17">
        <f t="shared" si="31"/>
        <v>0</v>
      </c>
      <c r="P398" s="17">
        <f t="shared" si="33"/>
        <v>0</v>
      </c>
      <c r="Q398" s="157">
        <f t="shared" si="30"/>
        <v>0</v>
      </c>
      <c r="R398" s="168"/>
      <c r="S398" s="169"/>
      <c r="T398" s="169"/>
      <c r="U398" s="169"/>
      <c r="V398" s="169"/>
      <c r="W398" s="169"/>
      <c r="X398" s="169"/>
      <c r="Y398" s="169"/>
      <c r="Z398" s="169"/>
      <c r="AA398" s="169"/>
      <c r="AB398" s="169"/>
      <c r="AC398" s="169"/>
      <c r="AD398" s="169"/>
      <c r="AE398" s="169"/>
      <c r="AF398" s="169"/>
      <c r="AG398" s="169"/>
      <c r="AH398" s="169"/>
      <c r="AI398" s="169"/>
      <c r="AJ398" s="169"/>
      <c r="AK398" s="169"/>
      <c r="AL398" s="169"/>
      <c r="AM398" s="14"/>
      <c r="AO398" s="14"/>
      <c r="AP398" s="14"/>
      <c r="AQ398" s="14"/>
      <c r="AR398" s="14"/>
      <c r="AS398" s="14"/>
      <c r="AT398" s="14"/>
      <c r="AU398" s="14"/>
      <c r="AV398" s="14"/>
    </row>
    <row r="399" spans="1:48" ht="20.100000000000001" customHeight="1">
      <c r="A399" s="140"/>
      <c r="B399" s="141" t="s">
        <v>789</v>
      </c>
      <c r="C399" s="141"/>
      <c r="D399" s="142"/>
      <c r="E399" s="142"/>
      <c r="F399" s="143"/>
      <c r="G399" s="143">
        <v>30</v>
      </c>
      <c r="H399" s="143"/>
      <c r="I399" s="144"/>
      <c r="J399" s="145"/>
      <c r="K399" s="141"/>
      <c r="L399" s="141" t="s">
        <v>121</v>
      </c>
      <c r="M399" s="145">
        <v>390</v>
      </c>
      <c r="N399" s="145"/>
      <c r="O399" s="17">
        <f t="shared" si="31"/>
        <v>0</v>
      </c>
      <c r="P399" s="17">
        <f t="shared" si="33"/>
        <v>0</v>
      </c>
      <c r="Q399" s="157">
        <f t="shared" si="30"/>
        <v>0</v>
      </c>
      <c r="R399" s="166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4"/>
      <c r="AO399" s="14"/>
      <c r="AP399" s="14"/>
      <c r="AQ399" s="14"/>
      <c r="AR399" s="14"/>
      <c r="AS399" s="14"/>
      <c r="AT399" s="14"/>
      <c r="AU399" s="14"/>
      <c r="AV399" s="14"/>
    </row>
    <row r="400" spans="1:48" ht="20.100000000000001" customHeight="1">
      <c r="A400" s="148"/>
      <c r="B400" s="149" t="s">
        <v>789</v>
      </c>
      <c r="C400" s="149"/>
      <c r="D400" s="150"/>
      <c r="E400" s="150"/>
      <c r="F400" s="151"/>
      <c r="G400" s="151">
        <v>30</v>
      </c>
      <c r="H400" s="151"/>
      <c r="I400" s="152"/>
      <c r="J400" s="149"/>
      <c r="K400" s="149"/>
      <c r="L400" s="149" t="s">
        <v>121</v>
      </c>
      <c r="M400" s="153">
        <v>391</v>
      </c>
      <c r="N400" s="153"/>
      <c r="O400" s="17">
        <f t="shared" si="31"/>
        <v>0</v>
      </c>
      <c r="P400" s="17">
        <f t="shared" si="33"/>
        <v>0</v>
      </c>
      <c r="Q400" s="157">
        <f t="shared" si="30"/>
        <v>0</v>
      </c>
      <c r="R400" s="168"/>
      <c r="S400" s="169"/>
      <c r="T400" s="169"/>
      <c r="U400" s="169"/>
      <c r="V400" s="169"/>
      <c r="W400" s="169"/>
      <c r="X400" s="169"/>
      <c r="Y400" s="169"/>
      <c r="Z400" s="169"/>
      <c r="AA400" s="169"/>
      <c r="AB400" s="169"/>
      <c r="AC400" s="169"/>
      <c r="AD400" s="169"/>
      <c r="AE400" s="169"/>
      <c r="AF400" s="169"/>
      <c r="AG400" s="169"/>
      <c r="AH400" s="169"/>
      <c r="AI400" s="169"/>
      <c r="AJ400" s="169"/>
      <c r="AK400" s="169"/>
      <c r="AL400" s="169"/>
      <c r="AM400" s="14"/>
      <c r="AO400" s="14"/>
      <c r="AP400" s="14"/>
      <c r="AQ400" s="14"/>
      <c r="AR400" s="14"/>
      <c r="AS400" s="14"/>
      <c r="AT400" s="14"/>
      <c r="AU400" s="14"/>
      <c r="AV400" s="14"/>
    </row>
    <row r="401" spans="1:48" ht="20.100000000000001" customHeight="1">
      <c r="A401" s="140"/>
      <c r="B401" s="141" t="s">
        <v>789</v>
      </c>
      <c r="C401" s="141"/>
      <c r="D401" s="142"/>
      <c r="E401" s="142"/>
      <c r="F401" s="143"/>
      <c r="G401" s="143">
        <v>30</v>
      </c>
      <c r="H401" s="143"/>
      <c r="I401" s="144"/>
      <c r="J401" s="145"/>
      <c r="K401" s="141"/>
      <c r="L401" s="141" t="s">
        <v>121</v>
      </c>
      <c r="M401" s="145">
        <v>392</v>
      </c>
      <c r="N401" s="145"/>
      <c r="O401" s="17">
        <f t="shared" si="31"/>
        <v>0</v>
      </c>
      <c r="P401" s="17">
        <f t="shared" si="33"/>
        <v>0</v>
      </c>
      <c r="Q401" s="157">
        <f t="shared" si="30"/>
        <v>0</v>
      </c>
      <c r="R401" s="166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4"/>
      <c r="AO401" s="14"/>
      <c r="AP401" s="14"/>
      <c r="AQ401" s="14"/>
      <c r="AR401" s="14"/>
      <c r="AS401" s="14"/>
      <c r="AT401" s="14"/>
      <c r="AU401" s="14"/>
      <c r="AV401" s="14"/>
    </row>
    <row r="402" spans="1:48" ht="20.100000000000001" customHeight="1">
      <c r="A402" s="148"/>
      <c r="B402" s="149" t="s">
        <v>789</v>
      </c>
      <c r="C402" s="149"/>
      <c r="D402" s="150"/>
      <c r="E402" s="150"/>
      <c r="F402" s="151"/>
      <c r="G402" s="151">
        <v>30</v>
      </c>
      <c r="H402" s="151"/>
      <c r="I402" s="152"/>
      <c r="J402" s="149"/>
      <c r="K402" s="149"/>
      <c r="L402" s="149" t="s">
        <v>121</v>
      </c>
      <c r="M402" s="153">
        <v>393</v>
      </c>
      <c r="N402" s="153"/>
      <c r="O402" s="17">
        <f t="shared" si="31"/>
        <v>0</v>
      </c>
      <c r="P402" s="17">
        <f t="shared" si="33"/>
        <v>0</v>
      </c>
      <c r="Q402" s="157">
        <f t="shared" ref="Q402:Q422" si="34">SUM(R402:AL402)</f>
        <v>0</v>
      </c>
      <c r="R402" s="168"/>
      <c r="S402" s="169"/>
      <c r="T402" s="169"/>
      <c r="U402" s="169"/>
      <c r="V402" s="169"/>
      <c r="W402" s="169"/>
      <c r="X402" s="169"/>
      <c r="Y402" s="169"/>
      <c r="Z402" s="169"/>
      <c r="AA402" s="169"/>
      <c r="AB402" s="169"/>
      <c r="AC402" s="169"/>
      <c r="AD402" s="169"/>
      <c r="AE402" s="169"/>
      <c r="AF402" s="169"/>
      <c r="AG402" s="169"/>
      <c r="AH402" s="169"/>
      <c r="AI402" s="169"/>
      <c r="AJ402" s="169"/>
      <c r="AK402" s="169"/>
      <c r="AL402" s="169"/>
      <c r="AM402" s="14"/>
      <c r="AO402" s="14"/>
      <c r="AP402" s="14"/>
      <c r="AQ402" s="14"/>
      <c r="AR402" s="14"/>
      <c r="AS402" s="14"/>
      <c r="AT402" s="14"/>
      <c r="AU402" s="14"/>
      <c r="AV402" s="14"/>
    </row>
    <row r="403" spans="1:48" ht="20.100000000000001" customHeight="1">
      <c r="A403" s="140"/>
      <c r="B403" s="141" t="s">
        <v>789</v>
      </c>
      <c r="C403" s="141"/>
      <c r="D403" s="142"/>
      <c r="E403" s="142"/>
      <c r="F403" s="143"/>
      <c r="G403" s="143">
        <v>30</v>
      </c>
      <c r="H403" s="143"/>
      <c r="I403" s="144"/>
      <c r="J403" s="145"/>
      <c r="K403" s="141"/>
      <c r="L403" s="141" t="s">
        <v>121</v>
      </c>
      <c r="M403" s="145">
        <v>394</v>
      </c>
      <c r="N403" s="145"/>
      <c r="O403" s="17">
        <f t="shared" si="31"/>
        <v>0</v>
      </c>
      <c r="P403" s="17">
        <f t="shared" si="33"/>
        <v>0</v>
      </c>
      <c r="Q403" s="157">
        <f t="shared" si="34"/>
        <v>0</v>
      </c>
      <c r="R403" s="166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4"/>
      <c r="AO403" s="14"/>
      <c r="AP403" s="14"/>
      <c r="AQ403" s="14"/>
      <c r="AR403" s="14"/>
      <c r="AS403" s="14"/>
      <c r="AT403" s="14"/>
      <c r="AU403" s="14"/>
      <c r="AV403" s="14"/>
    </row>
    <row r="404" spans="1:48" ht="20.100000000000001" customHeight="1">
      <c r="A404" s="148"/>
      <c r="B404" s="149" t="s">
        <v>789</v>
      </c>
      <c r="C404" s="149"/>
      <c r="D404" s="150"/>
      <c r="E404" s="150"/>
      <c r="F404" s="151"/>
      <c r="G404" s="151">
        <v>30</v>
      </c>
      <c r="H404" s="151"/>
      <c r="I404" s="152"/>
      <c r="J404" s="149"/>
      <c r="K404" s="149"/>
      <c r="L404" s="149" t="s">
        <v>121</v>
      </c>
      <c r="M404" s="153">
        <v>395</v>
      </c>
      <c r="N404" s="153"/>
      <c r="O404" s="17">
        <f t="shared" si="31"/>
        <v>0</v>
      </c>
      <c r="P404" s="17">
        <f t="shared" si="33"/>
        <v>0</v>
      </c>
      <c r="Q404" s="157">
        <f t="shared" si="34"/>
        <v>0</v>
      </c>
      <c r="R404" s="168"/>
      <c r="S404" s="169"/>
      <c r="T404" s="169"/>
      <c r="U404" s="169"/>
      <c r="V404" s="169"/>
      <c r="W404" s="169"/>
      <c r="X404" s="169"/>
      <c r="Y404" s="169"/>
      <c r="Z404" s="169"/>
      <c r="AA404" s="169"/>
      <c r="AB404" s="169"/>
      <c r="AC404" s="169"/>
      <c r="AD404" s="169"/>
      <c r="AE404" s="169"/>
      <c r="AF404" s="169"/>
      <c r="AG404" s="169"/>
      <c r="AH404" s="169"/>
      <c r="AI404" s="169"/>
      <c r="AJ404" s="169"/>
      <c r="AK404" s="169"/>
      <c r="AL404" s="169"/>
      <c r="AM404" s="14"/>
      <c r="AO404" s="14"/>
      <c r="AP404" s="14"/>
      <c r="AQ404" s="14"/>
      <c r="AR404" s="14"/>
      <c r="AS404" s="14"/>
      <c r="AT404" s="14"/>
      <c r="AU404" s="14"/>
      <c r="AV404" s="14"/>
    </row>
    <row r="405" spans="1:48" ht="20.100000000000001" customHeight="1">
      <c r="A405" s="140"/>
      <c r="B405" s="141" t="s">
        <v>789</v>
      </c>
      <c r="C405" s="141"/>
      <c r="D405" s="142"/>
      <c r="E405" s="142"/>
      <c r="F405" s="143"/>
      <c r="G405" s="143">
        <v>30</v>
      </c>
      <c r="H405" s="143"/>
      <c r="I405" s="144"/>
      <c r="J405" s="145"/>
      <c r="K405" s="141"/>
      <c r="L405" s="141" t="s">
        <v>121</v>
      </c>
      <c r="M405" s="145">
        <v>396</v>
      </c>
      <c r="N405" s="145"/>
      <c r="O405" s="17">
        <f t="shared" ref="O405:O422" si="35">IF(INT(P405)*10=P405*10,,"ERREUR")</f>
        <v>0</v>
      </c>
      <c r="P405" s="17">
        <f t="shared" si="33"/>
        <v>0</v>
      </c>
      <c r="Q405" s="157">
        <f t="shared" si="34"/>
        <v>0</v>
      </c>
      <c r="R405" s="166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4"/>
      <c r="AO405" s="14"/>
      <c r="AP405" s="14"/>
      <c r="AQ405" s="14"/>
      <c r="AR405" s="14"/>
      <c r="AS405" s="14"/>
      <c r="AT405" s="14"/>
      <c r="AU405" s="14"/>
      <c r="AV405" s="14"/>
    </row>
    <row r="406" spans="1:48" ht="20.100000000000001" customHeight="1">
      <c r="A406" s="148"/>
      <c r="B406" s="149" t="s">
        <v>789</v>
      </c>
      <c r="C406" s="149"/>
      <c r="D406" s="150"/>
      <c r="E406" s="150"/>
      <c r="F406" s="151"/>
      <c r="G406" s="151">
        <v>30</v>
      </c>
      <c r="H406" s="151"/>
      <c r="I406" s="152"/>
      <c r="J406" s="149"/>
      <c r="K406" s="149"/>
      <c r="L406" s="149" t="s">
        <v>121</v>
      </c>
      <c r="M406" s="153">
        <v>397</v>
      </c>
      <c r="N406" s="153"/>
      <c r="O406" s="17">
        <f t="shared" si="35"/>
        <v>0</v>
      </c>
      <c r="P406" s="17">
        <f t="shared" si="33"/>
        <v>0</v>
      </c>
      <c r="Q406" s="157">
        <f t="shared" si="34"/>
        <v>0</v>
      </c>
      <c r="R406" s="168"/>
      <c r="S406" s="169"/>
      <c r="T406" s="169"/>
      <c r="U406" s="169"/>
      <c r="V406" s="169"/>
      <c r="W406" s="169"/>
      <c r="X406" s="169"/>
      <c r="Y406" s="169"/>
      <c r="Z406" s="169"/>
      <c r="AA406" s="169"/>
      <c r="AB406" s="169"/>
      <c r="AC406" s="169"/>
      <c r="AD406" s="169"/>
      <c r="AE406" s="169"/>
      <c r="AF406" s="169"/>
      <c r="AG406" s="169"/>
      <c r="AH406" s="169"/>
      <c r="AI406" s="169"/>
      <c r="AJ406" s="169"/>
      <c r="AK406" s="169"/>
      <c r="AL406" s="169"/>
      <c r="AM406" s="14"/>
      <c r="AO406" s="14"/>
      <c r="AP406" s="14"/>
      <c r="AQ406" s="14"/>
      <c r="AR406" s="14"/>
      <c r="AS406" s="14"/>
      <c r="AT406" s="14"/>
      <c r="AU406" s="14"/>
      <c r="AV406" s="14"/>
    </row>
    <row r="407" spans="1:48" ht="20.100000000000001" customHeight="1">
      <c r="A407" s="140"/>
      <c r="B407" s="141" t="s">
        <v>789</v>
      </c>
      <c r="C407" s="141"/>
      <c r="D407" s="142"/>
      <c r="E407" s="142"/>
      <c r="F407" s="143"/>
      <c r="G407" s="143">
        <v>30</v>
      </c>
      <c r="H407" s="143"/>
      <c r="I407" s="144"/>
      <c r="J407" s="145"/>
      <c r="K407" s="141"/>
      <c r="L407" s="141" t="s">
        <v>121</v>
      </c>
      <c r="M407" s="145">
        <v>398</v>
      </c>
      <c r="N407" s="145"/>
      <c r="O407" s="17">
        <f t="shared" si="35"/>
        <v>0</v>
      </c>
      <c r="P407" s="17">
        <f t="shared" ref="P407:P422" si="36">Q407/G407</f>
        <v>0</v>
      </c>
      <c r="Q407" s="157">
        <f t="shared" si="34"/>
        <v>0</v>
      </c>
      <c r="R407" s="166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4"/>
      <c r="AO407" s="14"/>
      <c r="AP407" s="14"/>
      <c r="AQ407" s="14"/>
      <c r="AR407" s="14"/>
      <c r="AS407" s="14"/>
      <c r="AT407" s="14"/>
      <c r="AU407" s="14"/>
      <c r="AV407" s="14"/>
    </row>
    <row r="408" spans="1:48" ht="20.100000000000001" customHeight="1">
      <c r="A408" s="148"/>
      <c r="B408" s="149" t="s">
        <v>789</v>
      </c>
      <c r="C408" s="149"/>
      <c r="D408" s="150"/>
      <c r="E408" s="150"/>
      <c r="F408" s="151"/>
      <c r="G408" s="151">
        <v>30</v>
      </c>
      <c r="H408" s="151"/>
      <c r="I408" s="152"/>
      <c r="J408" s="149"/>
      <c r="K408" s="149"/>
      <c r="L408" s="149" t="s">
        <v>121</v>
      </c>
      <c r="M408" s="153">
        <v>399</v>
      </c>
      <c r="N408" s="153"/>
      <c r="O408" s="17">
        <f t="shared" si="35"/>
        <v>0</v>
      </c>
      <c r="P408" s="17">
        <f t="shared" si="36"/>
        <v>0</v>
      </c>
      <c r="Q408" s="157">
        <f t="shared" si="34"/>
        <v>0</v>
      </c>
      <c r="R408" s="168"/>
      <c r="S408" s="169"/>
      <c r="T408" s="169"/>
      <c r="U408" s="169"/>
      <c r="V408" s="169"/>
      <c r="W408" s="169"/>
      <c r="X408" s="169"/>
      <c r="Y408" s="169"/>
      <c r="Z408" s="169"/>
      <c r="AA408" s="169"/>
      <c r="AB408" s="169"/>
      <c r="AC408" s="169"/>
      <c r="AD408" s="169"/>
      <c r="AE408" s="169"/>
      <c r="AF408" s="169"/>
      <c r="AG408" s="169"/>
      <c r="AH408" s="169"/>
      <c r="AI408" s="169"/>
      <c r="AJ408" s="169"/>
      <c r="AK408" s="169"/>
      <c r="AL408" s="169"/>
      <c r="AM408" s="14"/>
      <c r="AO408" s="14"/>
      <c r="AP408" s="14"/>
      <c r="AQ408" s="14"/>
      <c r="AR408" s="14"/>
      <c r="AS408" s="14"/>
      <c r="AT408" s="14"/>
      <c r="AU408" s="14"/>
      <c r="AV408" s="14"/>
    </row>
    <row r="409" spans="1:48" ht="20.100000000000001" customHeight="1">
      <c r="A409" s="140"/>
      <c r="B409" s="141" t="s">
        <v>789</v>
      </c>
      <c r="C409" s="141"/>
      <c r="D409" s="142"/>
      <c r="E409" s="142"/>
      <c r="F409" s="143"/>
      <c r="G409" s="143">
        <v>30</v>
      </c>
      <c r="H409" s="143"/>
      <c r="I409" s="144"/>
      <c r="J409" s="145"/>
      <c r="K409" s="141"/>
      <c r="L409" s="141" t="s">
        <v>121</v>
      </c>
      <c r="M409" s="145">
        <v>400</v>
      </c>
      <c r="N409" s="145"/>
      <c r="O409" s="17">
        <f t="shared" si="35"/>
        <v>0</v>
      </c>
      <c r="P409" s="17">
        <f t="shared" si="36"/>
        <v>0</v>
      </c>
      <c r="Q409" s="157">
        <f t="shared" si="34"/>
        <v>0</v>
      </c>
      <c r="R409" s="166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4"/>
      <c r="AO409" s="14"/>
      <c r="AP409" s="14"/>
      <c r="AQ409" s="14"/>
      <c r="AR409" s="14"/>
      <c r="AS409" s="14"/>
      <c r="AT409" s="14"/>
      <c r="AU409" s="14"/>
      <c r="AV409" s="14"/>
    </row>
    <row r="410" spans="1:48" ht="20.100000000000001" customHeight="1">
      <c r="A410" s="148"/>
      <c r="B410" s="149" t="s">
        <v>789</v>
      </c>
      <c r="C410" s="149"/>
      <c r="D410" s="150"/>
      <c r="E410" s="150"/>
      <c r="F410" s="151"/>
      <c r="G410" s="151">
        <v>30</v>
      </c>
      <c r="H410" s="151"/>
      <c r="I410" s="152"/>
      <c r="J410" s="149"/>
      <c r="K410" s="149"/>
      <c r="L410" s="149" t="s">
        <v>121</v>
      </c>
      <c r="M410" s="153">
        <v>401</v>
      </c>
      <c r="N410" s="153"/>
      <c r="O410" s="17">
        <f t="shared" si="35"/>
        <v>0</v>
      </c>
      <c r="P410" s="17">
        <f t="shared" si="36"/>
        <v>0</v>
      </c>
      <c r="Q410" s="157">
        <f t="shared" si="34"/>
        <v>0</v>
      </c>
      <c r="R410" s="168"/>
      <c r="S410" s="169"/>
      <c r="T410" s="169"/>
      <c r="U410" s="169"/>
      <c r="V410" s="169"/>
      <c r="W410" s="169"/>
      <c r="X410" s="169"/>
      <c r="Y410" s="169"/>
      <c r="Z410" s="169"/>
      <c r="AA410" s="169"/>
      <c r="AB410" s="169"/>
      <c r="AC410" s="169"/>
      <c r="AD410" s="169"/>
      <c r="AE410" s="169"/>
      <c r="AF410" s="169"/>
      <c r="AG410" s="169"/>
      <c r="AH410" s="169"/>
      <c r="AI410" s="169"/>
      <c r="AJ410" s="169"/>
      <c r="AK410" s="169"/>
      <c r="AL410" s="169"/>
      <c r="AM410" s="14"/>
      <c r="AO410" s="14"/>
      <c r="AP410" s="14"/>
      <c r="AQ410" s="14"/>
      <c r="AR410" s="14"/>
      <c r="AS410" s="14"/>
      <c r="AT410" s="14"/>
      <c r="AU410" s="14"/>
      <c r="AV410" s="14"/>
    </row>
    <row r="411" spans="1:48" ht="20.100000000000001" customHeight="1">
      <c r="A411" s="140"/>
      <c r="B411" s="141" t="s">
        <v>789</v>
      </c>
      <c r="C411" s="141"/>
      <c r="D411" s="142"/>
      <c r="E411" s="142"/>
      <c r="F411" s="143"/>
      <c r="G411" s="143">
        <v>30</v>
      </c>
      <c r="H411" s="143"/>
      <c r="I411" s="144"/>
      <c r="J411" s="145"/>
      <c r="K411" s="141"/>
      <c r="L411" s="141" t="s">
        <v>121</v>
      </c>
      <c r="M411" s="145">
        <v>402</v>
      </c>
      <c r="N411" s="145"/>
      <c r="O411" s="17">
        <f t="shared" si="35"/>
        <v>0</v>
      </c>
      <c r="P411" s="17">
        <f t="shared" si="36"/>
        <v>0</v>
      </c>
      <c r="Q411" s="157">
        <f t="shared" si="34"/>
        <v>0</v>
      </c>
      <c r="R411" s="166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4"/>
      <c r="AO411" s="14"/>
      <c r="AP411" s="14"/>
      <c r="AQ411" s="14"/>
      <c r="AR411" s="14"/>
      <c r="AS411" s="14"/>
      <c r="AT411" s="14"/>
      <c r="AU411" s="14"/>
      <c r="AV411" s="14"/>
    </row>
    <row r="412" spans="1:48" ht="20.100000000000001" customHeight="1">
      <c r="A412" s="148"/>
      <c r="B412" s="149" t="s">
        <v>789</v>
      </c>
      <c r="C412" s="149"/>
      <c r="D412" s="150"/>
      <c r="E412" s="150"/>
      <c r="F412" s="151"/>
      <c r="G412" s="151">
        <v>30</v>
      </c>
      <c r="H412" s="151"/>
      <c r="I412" s="152"/>
      <c r="J412" s="149"/>
      <c r="K412" s="149"/>
      <c r="L412" s="149" t="s">
        <v>121</v>
      </c>
      <c r="M412" s="153">
        <v>403</v>
      </c>
      <c r="N412" s="153"/>
      <c r="O412" s="17">
        <f t="shared" si="35"/>
        <v>0</v>
      </c>
      <c r="P412" s="17">
        <f t="shared" si="36"/>
        <v>0</v>
      </c>
      <c r="Q412" s="157">
        <f t="shared" si="34"/>
        <v>0</v>
      </c>
      <c r="R412" s="168"/>
      <c r="S412" s="169"/>
      <c r="T412" s="169"/>
      <c r="U412" s="169"/>
      <c r="V412" s="169"/>
      <c r="W412" s="169"/>
      <c r="X412" s="169"/>
      <c r="Y412" s="169"/>
      <c r="Z412" s="169"/>
      <c r="AA412" s="169"/>
      <c r="AB412" s="169"/>
      <c r="AC412" s="169"/>
      <c r="AD412" s="169"/>
      <c r="AE412" s="169"/>
      <c r="AF412" s="169"/>
      <c r="AG412" s="169"/>
      <c r="AH412" s="169"/>
      <c r="AI412" s="169"/>
      <c r="AJ412" s="169"/>
      <c r="AK412" s="169"/>
      <c r="AL412" s="169"/>
      <c r="AM412" s="14"/>
      <c r="AO412" s="14"/>
      <c r="AP412" s="14"/>
      <c r="AQ412" s="14"/>
      <c r="AR412" s="14"/>
      <c r="AS412" s="14"/>
      <c r="AT412" s="14"/>
      <c r="AU412" s="14"/>
      <c r="AV412" s="14"/>
    </row>
    <row r="413" spans="1:48" ht="20.100000000000001" customHeight="1">
      <c r="A413" s="140"/>
      <c r="B413" s="141" t="s">
        <v>789</v>
      </c>
      <c r="C413" s="141"/>
      <c r="D413" s="142"/>
      <c r="E413" s="142"/>
      <c r="F413" s="143"/>
      <c r="G413" s="143">
        <v>30</v>
      </c>
      <c r="H413" s="143"/>
      <c r="I413" s="144"/>
      <c r="J413" s="145"/>
      <c r="K413" s="141"/>
      <c r="L413" s="141" t="s">
        <v>121</v>
      </c>
      <c r="M413" s="145">
        <v>404</v>
      </c>
      <c r="N413" s="145"/>
      <c r="O413" s="17">
        <f t="shared" si="35"/>
        <v>0</v>
      </c>
      <c r="P413" s="17">
        <f t="shared" si="36"/>
        <v>0</v>
      </c>
      <c r="Q413" s="157">
        <f t="shared" si="34"/>
        <v>0</v>
      </c>
      <c r="R413" s="166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4"/>
      <c r="AO413" s="14"/>
      <c r="AP413" s="14"/>
      <c r="AQ413" s="14"/>
      <c r="AR413" s="14"/>
      <c r="AS413" s="14"/>
      <c r="AT413" s="14"/>
      <c r="AU413" s="14"/>
      <c r="AV413" s="14"/>
    </row>
    <row r="414" spans="1:48" ht="20.100000000000001" customHeight="1">
      <c r="A414" s="148"/>
      <c r="B414" s="149" t="s">
        <v>789</v>
      </c>
      <c r="C414" s="149"/>
      <c r="D414" s="150"/>
      <c r="E414" s="150"/>
      <c r="F414" s="151"/>
      <c r="G414" s="151">
        <v>30</v>
      </c>
      <c r="H414" s="151"/>
      <c r="I414" s="152"/>
      <c r="J414" s="149"/>
      <c r="K414" s="149"/>
      <c r="L414" s="149" t="s">
        <v>121</v>
      </c>
      <c r="M414" s="153">
        <v>405</v>
      </c>
      <c r="N414" s="153"/>
      <c r="O414" s="17">
        <f t="shared" si="35"/>
        <v>0</v>
      </c>
      <c r="P414" s="17">
        <f t="shared" si="36"/>
        <v>0</v>
      </c>
      <c r="Q414" s="157">
        <f t="shared" si="34"/>
        <v>0</v>
      </c>
      <c r="R414" s="168"/>
      <c r="S414" s="169"/>
      <c r="T414" s="169"/>
      <c r="U414" s="169"/>
      <c r="V414" s="169"/>
      <c r="W414" s="169"/>
      <c r="X414" s="169"/>
      <c r="Y414" s="169"/>
      <c r="Z414" s="169"/>
      <c r="AA414" s="169"/>
      <c r="AB414" s="169"/>
      <c r="AC414" s="169"/>
      <c r="AD414" s="169"/>
      <c r="AE414" s="169"/>
      <c r="AF414" s="169"/>
      <c r="AG414" s="169"/>
      <c r="AH414" s="169"/>
      <c r="AI414" s="169"/>
      <c r="AJ414" s="169"/>
      <c r="AK414" s="169"/>
      <c r="AL414" s="169"/>
      <c r="AM414" s="14"/>
      <c r="AO414" s="14"/>
      <c r="AP414" s="14"/>
      <c r="AQ414" s="14"/>
      <c r="AR414" s="14"/>
      <c r="AS414" s="14"/>
      <c r="AT414" s="14"/>
      <c r="AU414" s="14"/>
      <c r="AV414" s="14"/>
    </row>
    <row r="415" spans="1:48" ht="20.100000000000001" customHeight="1">
      <c r="A415" s="140"/>
      <c r="B415" s="141" t="s">
        <v>789</v>
      </c>
      <c r="C415" s="141"/>
      <c r="D415" s="142"/>
      <c r="E415" s="142"/>
      <c r="F415" s="143"/>
      <c r="G415" s="143">
        <v>30</v>
      </c>
      <c r="H415" s="143"/>
      <c r="I415" s="144"/>
      <c r="J415" s="145"/>
      <c r="K415" s="141"/>
      <c r="L415" s="141" t="s">
        <v>121</v>
      </c>
      <c r="M415" s="145">
        <v>406</v>
      </c>
      <c r="N415" s="145"/>
      <c r="O415" s="17">
        <f t="shared" si="35"/>
        <v>0</v>
      </c>
      <c r="P415" s="17">
        <f t="shared" si="36"/>
        <v>0</v>
      </c>
      <c r="Q415" s="157">
        <f t="shared" si="34"/>
        <v>0</v>
      </c>
      <c r="R415" s="166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4"/>
      <c r="AO415" s="14"/>
      <c r="AP415" s="14"/>
      <c r="AQ415" s="14"/>
      <c r="AR415" s="14"/>
      <c r="AS415" s="14"/>
      <c r="AT415" s="14"/>
      <c r="AU415" s="14"/>
      <c r="AV415" s="14"/>
    </row>
    <row r="416" spans="1:48" ht="20.100000000000001" customHeight="1">
      <c r="A416" s="148"/>
      <c r="B416" s="149" t="s">
        <v>789</v>
      </c>
      <c r="C416" s="149"/>
      <c r="D416" s="150"/>
      <c r="E416" s="150"/>
      <c r="F416" s="151"/>
      <c r="G416" s="151">
        <v>30</v>
      </c>
      <c r="H416" s="151"/>
      <c r="I416" s="152"/>
      <c r="J416" s="149"/>
      <c r="K416" s="149"/>
      <c r="L416" s="149" t="s">
        <v>121</v>
      </c>
      <c r="M416" s="153">
        <v>407</v>
      </c>
      <c r="N416" s="153"/>
      <c r="O416" s="17">
        <f t="shared" si="35"/>
        <v>0</v>
      </c>
      <c r="P416" s="17">
        <f t="shared" si="36"/>
        <v>0</v>
      </c>
      <c r="Q416" s="157">
        <f t="shared" si="34"/>
        <v>0</v>
      </c>
      <c r="R416" s="168"/>
      <c r="S416" s="169"/>
      <c r="T416" s="169"/>
      <c r="U416" s="169"/>
      <c r="V416" s="169"/>
      <c r="W416" s="169"/>
      <c r="X416" s="169"/>
      <c r="Y416" s="169"/>
      <c r="Z416" s="169"/>
      <c r="AA416" s="169"/>
      <c r="AB416" s="169"/>
      <c r="AC416" s="169"/>
      <c r="AD416" s="169"/>
      <c r="AE416" s="169"/>
      <c r="AF416" s="169"/>
      <c r="AG416" s="169"/>
      <c r="AH416" s="169"/>
      <c r="AI416" s="169"/>
      <c r="AJ416" s="169"/>
      <c r="AK416" s="169"/>
      <c r="AL416" s="169"/>
      <c r="AM416" s="14"/>
      <c r="AO416" s="14"/>
      <c r="AP416" s="14"/>
      <c r="AQ416" s="14"/>
      <c r="AR416" s="14"/>
      <c r="AS416" s="14"/>
      <c r="AT416" s="14"/>
      <c r="AU416" s="14"/>
      <c r="AV416" s="14"/>
    </row>
    <row r="417" spans="1:48" ht="20.100000000000001" customHeight="1">
      <c r="A417" s="140"/>
      <c r="B417" s="141" t="s">
        <v>789</v>
      </c>
      <c r="C417" s="141"/>
      <c r="D417" s="142"/>
      <c r="E417" s="142"/>
      <c r="F417" s="143"/>
      <c r="G417" s="143">
        <v>30</v>
      </c>
      <c r="H417" s="143"/>
      <c r="I417" s="144"/>
      <c r="J417" s="145"/>
      <c r="K417" s="141"/>
      <c r="L417" s="141" t="s">
        <v>121</v>
      </c>
      <c r="M417" s="145">
        <v>408</v>
      </c>
      <c r="N417" s="145"/>
      <c r="O417" s="17">
        <f t="shared" si="35"/>
        <v>0</v>
      </c>
      <c r="P417" s="17">
        <f t="shared" si="36"/>
        <v>0</v>
      </c>
      <c r="Q417" s="157">
        <f t="shared" si="34"/>
        <v>0</v>
      </c>
      <c r="R417" s="166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4"/>
      <c r="AO417" s="14"/>
      <c r="AP417" s="14"/>
      <c r="AQ417" s="14"/>
      <c r="AR417" s="14"/>
      <c r="AS417" s="14"/>
      <c r="AT417" s="14"/>
      <c r="AU417" s="14"/>
      <c r="AV417" s="14"/>
    </row>
    <row r="418" spans="1:48" ht="20.100000000000001" customHeight="1">
      <c r="A418" s="148"/>
      <c r="B418" s="149" t="s">
        <v>789</v>
      </c>
      <c r="C418" s="149"/>
      <c r="D418" s="150"/>
      <c r="E418" s="150"/>
      <c r="F418" s="151"/>
      <c r="G418" s="151">
        <v>30</v>
      </c>
      <c r="H418" s="151"/>
      <c r="I418" s="152"/>
      <c r="J418" s="149"/>
      <c r="K418" s="149"/>
      <c r="L418" s="149" t="s">
        <v>121</v>
      </c>
      <c r="M418" s="153">
        <v>409</v>
      </c>
      <c r="N418" s="153"/>
      <c r="O418" s="17">
        <f t="shared" si="35"/>
        <v>0</v>
      </c>
      <c r="P418" s="17">
        <f t="shared" si="36"/>
        <v>0</v>
      </c>
      <c r="Q418" s="157">
        <f t="shared" si="34"/>
        <v>0</v>
      </c>
      <c r="R418" s="168"/>
      <c r="S418" s="169"/>
      <c r="T418" s="169"/>
      <c r="U418" s="169"/>
      <c r="V418" s="169"/>
      <c r="W418" s="169"/>
      <c r="X418" s="169"/>
      <c r="Y418" s="169"/>
      <c r="Z418" s="169"/>
      <c r="AA418" s="169"/>
      <c r="AB418" s="169"/>
      <c r="AC418" s="169"/>
      <c r="AD418" s="169"/>
      <c r="AE418" s="169"/>
      <c r="AF418" s="169"/>
      <c r="AG418" s="169"/>
      <c r="AH418" s="169"/>
      <c r="AI418" s="169"/>
      <c r="AJ418" s="169"/>
      <c r="AK418" s="169"/>
      <c r="AL418" s="169"/>
      <c r="AM418" s="14"/>
      <c r="AO418" s="14"/>
      <c r="AP418" s="14"/>
      <c r="AQ418" s="14"/>
      <c r="AR418" s="14"/>
      <c r="AS418" s="14"/>
      <c r="AT418" s="14"/>
      <c r="AU418" s="14"/>
      <c r="AV418" s="14"/>
    </row>
    <row r="419" spans="1:48" ht="20.100000000000001" customHeight="1">
      <c r="A419" s="140"/>
      <c r="B419" s="141" t="s">
        <v>789</v>
      </c>
      <c r="C419" s="141"/>
      <c r="D419" s="142"/>
      <c r="E419" s="142"/>
      <c r="F419" s="143"/>
      <c r="G419" s="143">
        <v>30</v>
      </c>
      <c r="H419" s="143"/>
      <c r="I419" s="144"/>
      <c r="J419" s="145"/>
      <c r="K419" s="141"/>
      <c r="L419" s="141" t="s">
        <v>121</v>
      </c>
      <c r="M419" s="145">
        <v>410</v>
      </c>
      <c r="N419" s="145"/>
      <c r="O419" s="17">
        <f t="shared" si="35"/>
        <v>0</v>
      </c>
      <c r="P419" s="17">
        <f t="shared" si="36"/>
        <v>0</v>
      </c>
      <c r="Q419" s="157">
        <f t="shared" si="34"/>
        <v>0</v>
      </c>
      <c r="R419" s="166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4"/>
      <c r="AO419" s="14"/>
      <c r="AP419" s="14"/>
      <c r="AQ419" s="14"/>
      <c r="AR419" s="14"/>
      <c r="AS419" s="14"/>
      <c r="AT419" s="14"/>
      <c r="AU419" s="14"/>
      <c r="AV419" s="14"/>
    </row>
    <row r="420" spans="1:48" ht="20.100000000000001" customHeight="1">
      <c r="A420" s="148"/>
      <c r="B420" s="149" t="s">
        <v>789</v>
      </c>
      <c r="C420" s="149"/>
      <c r="D420" s="150"/>
      <c r="E420" s="150"/>
      <c r="F420" s="151"/>
      <c r="G420" s="151">
        <v>30</v>
      </c>
      <c r="H420" s="151"/>
      <c r="I420" s="152"/>
      <c r="J420" s="149"/>
      <c r="K420" s="149"/>
      <c r="L420" s="149" t="s">
        <v>121</v>
      </c>
      <c r="M420" s="153">
        <v>411</v>
      </c>
      <c r="N420" s="153"/>
      <c r="O420" s="17">
        <f t="shared" si="35"/>
        <v>0</v>
      </c>
      <c r="P420" s="17">
        <f t="shared" si="36"/>
        <v>0</v>
      </c>
      <c r="Q420" s="157">
        <f t="shared" si="34"/>
        <v>0</v>
      </c>
      <c r="R420" s="168"/>
      <c r="S420" s="169"/>
      <c r="T420" s="169"/>
      <c r="U420" s="169"/>
      <c r="V420" s="169"/>
      <c r="W420" s="169"/>
      <c r="X420" s="169"/>
      <c r="Y420" s="169"/>
      <c r="Z420" s="169"/>
      <c r="AA420" s="169"/>
      <c r="AB420" s="169"/>
      <c r="AC420" s="169"/>
      <c r="AD420" s="169"/>
      <c r="AE420" s="169"/>
      <c r="AF420" s="169"/>
      <c r="AG420" s="169"/>
      <c r="AH420" s="169"/>
      <c r="AI420" s="169"/>
      <c r="AJ420" s="169"/>
      <c r="AK420" s="169"/>
      <c r="AL420" s="169"/>
      <c r="AM420" s="14"/>
      <c r="AO420" s="14"/>
      <c r="AP420" s="14"/>
      <c r="AQ420" s="14"/>
      <c r="AR420" s="14"/>
      <c r="AS420" s="14"/>
      <c r="AT420" s="14"/>
      <c r="AU420" s="14"/>
      <c r="AV420" s="14"/>
    </row>
    <row r="421" spans="1:48" ht="20.100000000000001" customHeight="1">
      <c r="A421" s="140"/>
      <c r="B421" s="141" t="s">
        <v>789</v>
      </c>
      <c r="C421" s="141"/>
      <c r="D421" s="142"/>
      <c r="E421" s="142"/>
      <c r="F421" s="143"/>
      <c r="G421" s="143">
        <v>30</v>
      </c>
      <c r="H421" s="143"/>
      <c r="I421" s="144"/>
      <c r="J421" s="145"/>
      <c r="K421" s="141"/>
      <c r="L421" s="141" t="s">
        <v>121</v>
      </c>
      <c r="M421" s="145">
        <v>412</v>
      </c>
      <c r="N421" s="145"/>
      <c r="O421" s="17">
        <f t="shared" si="35"/>
        <v>0</v>
      </c>
      <c r="P421" s="17">
        <f t="shared" si="36"/>
        <v>0</v>
      </c>
      <c r="Q421" s="157">
        <f t="shared" si="34"/>
        <v>0</v>
      </c>
      <c r="R421" s="166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4"/>
      <c r="AO421" s="14"/>
      <c r="AP421" s="14"/>
      <c r="AQ421" s="14"/>
      <c r="AR421" s="14"/>
      <c r="AS421" s="14"/>
      <c r="AT421" s="14"/>
      <c r="AU421" s="14"/>
      <c r="AV421" s="14"/>
    </row>
    <row r="422" spans="1:48" ht="20.100000000000001" customHeight="1">
      <c r="A422" s="148"/>
      <c r="B422" s="149" t="s">
        <v>789</v>
      </c>
      <c r="C422" s="149"/>
      <c r="D422" s="150"/>
      <c r="E422" s="150"/>
      <c r="F422" s="151"/>
      <c r="G422" s="151">
        <v>30</v>
      </c>
      <c r="H422" s="151"/>
      <c r="I422" s="152"/>
      <c r="J422" s="149"/>
      <c r="K422" s="149"/>
      <c r="L422" s="149" t="s">
        <v>121</v>
      </c>
      <c r="M422" s="153">
        <v>413</v>
      </c>
      <c r="N422" s="153"/>
      <c r="O422" s="17">
        <f t="shared" si="35"/>
        <v>0</v>
      </c>
      <c r="P422" s="17">
        <f t="shared" si="36"/>
        <v>0</v>
      </c>
      <c r="Q422" s="157">
        <f t="shared" si="34"/>
        <v>0</v>
      </c>
      <c r="R422" s="168"/>
      <c r="S422" s="169"/>
      <c r="T422" s="169"/>
      <c r="U422" s="169"/>
      <c r="V422" s="169"/>
      <c r="W422" s="169"/>
      <c r="X422" s="169"/>
      <c r="Y422" s="169"/>
      <c r="Z422" s="169"/>
      <c r="AA422" s="169"/>
      <c r="AB422" s="169"/>
      <c r="AC422" s="169"/>
      <c r="AD422" s="169"/>
      <c r="AE422" s="169"/>
      <c r="AF422" s="169"/>
      <c r="AG422" s="169"/>
      <c r="AH422" s="169"/>
      <c r="AI422" s="169"/>
      <c r="AJ422" s="169"/>
      <c r="AK422" s="169"/>
      <c r="AL422" s="169"/>
      <c r="AM422" s="14"/>
      <c r="AO422" s="14"/>
      <c r="AP422" s="14"/>
      <c r="AQ422" s="14"/>
      <c r="AR422" s="14"/>
      <c r="AS422" s="14"/>
      <c r="AT422" s="14"/>
      <c r="AU422" s="14"/>
      <c r="AV422" s="14"/>
    </row>
    <row r="423" spans="1:48">
      <c r="D423" s="31" t="s">
        <v>141</v>
      </c>
    </row>
    <row r="424" spans="1:48">
      <c r="D424" s="31" t="s">
        <v>141</v>
      </c>
    </row>
  </sheetData>
  <sheetProtection algorithmName="SHA-512" hashValue="Y9tiqvNrtc7McK5FbUNG+u1QJsPpFHe+dxI8nmjmX+iRWaXO1PRV/aEoXDl77sNLUJuazavI5VbyYQR3rXc9GQ==" saltValue="ohBJx0HfJ9CXEN9GSLvDkw==" spinCount="100000" sheet="1" objects="1" scenarios="1" autoFilter="0"/>
  <autoFilter ref="A14:AL424" xr:uid="{87C4047F-663F-4248-A47F-28C1BBD04004}"/>
  <sortState xmlns:xlrd2="http://schemas.microsoft.com/office/spreadsheetml/2017/richdata2" ref="A18:CH25">
    <sortCondition ref="B18:B25"/>
  </sortState>
  <mergeCells count="6">
    <mergeCell ref="AR12:AR14"/>
    <mergeCell ref="F12:Q12"/>
    <mergeCell ref="AN12:AN14"/>
    <mergeCell ref="AO12:AO14"/>
    <mergeCell ref="AP12:AP14"/>
    <mergeCell ref="AQ12:AQ14"/>
  </mergeCells>
  <phoneticPr fontId="26" type="noConversion"/>
  <conditionalFormatting sqref="A17:C422">
    <cfRule type="expression" dxfId="10" priority="251">
      <formula>OR(O17&gt;0)</formula>
    </cfRule>
  </conditionalFormatting>
  <conditionalFormatting sqref="D12:F12 D13:G13">
    <cfRule type="expression" dxfId="9" priority="1522">
      <formula>IF($E$12="0",1,)</formula>
    </cfRule>
  </conditionalFormatting>
  <conditionalFormatting sqref="O15:O422">
    <cfRule type="cellIs" dxfId="8" priority="7" operator="equal">
      <formula>"ERREUR"</formula>
    </cfRule>
  </conditionalFormatting>
  <conditionalFormatting sqref="R12:AL14">
    <cfRule type="expression" dxfId="7" priority="1">
      <formula>IF($B$1="Nous consulter",0,IF($B$1="Paires",IF(MOD(R$14,2)=0,0,1),IF($B$1="Impaires",IF(MOD(R$14,2)=0,1,0),1)))</formula>
    </cfRule>
  </conditionalFormatting>
  <conditionalFormatting sqref="R14:AL14">
    <cfRule type="expression" dxfId="6" priority="3">
      <formula>IF(R12&gt;0,1,)</formula>
    </cfRule>
  </conditionalFormatting>
  <dataValidations xWindow="1497" yWindow="730" count="2">
    <dataValidation type="decimal" operator="equal" allowBlank="1" showInputMessage="1" showErrorMessage="1" errorTitle="Ligne de Titre" error="Vous ne pouvez pas saisir ici" promptTitle="Ligne de Titre" prompt="Saisie impossible" sqref="R15:AL16 R60:AL61 R94:AL94 R112:AL112 R122:AL122 R163:AL163 R177:AL177 R184:AL184 R200:AL200 R204:AL204 R206:AL206 R215:AL215 R217:AL217 R220:AL220 R235:AL235 R247:AL247 R249:AL249 R296:AL296 R301:AL301 R345:AL345 R374:AL374 R148:AL148" xr:uid="{847E53F7-B0E4-453A-8D4C-CC2AA0DB560E}">
      <formula1>0</formula1>
    </dataValidation>
    <dataValidation type="custom" allowBlank="1" showInputMessage="1" showErrorMessage="1" errorTitle="Unité ou délai non disponible" error="Veuillez saisir votre jour de saisie dans l'onglet Informations_x000a_Veuillez vérifier l'unité de conditionnement (G) et le délai (H)" sqref="R17:AL59 R62:AL93 R95:AL111 R113:AL121 R375:AL422 R164:AL176 R178:AL183 R185:AL199 R201:AL203 R205:AL205 R207:AL214 R216:AL216 R218:AL219 R221:AL234 R236:AL246 R248:AL248 R250:AL295 R297:AL300 R302:AL344 R346:AL373 R123:AL147 R149:AL162" xr:uid="{DCBCE677-2677-4B2C-A920-5BA2D48F664C}">
      <formula1>AND(ISNUMBER($A$1),IF(ISNUMBER($F17),R$11&gt;=$F17,1),MOD(R17,$G17)=0)</formula1>
    </dataValidation>
  </dataValidations>
  <pageMargins left="0.23622047244094491" right="0.23622047244094491" top="0.23622047244094491" bottom="0.23622047244094491" header="0.31496062992125984" footer="0.31496062992125984"/>
  <pageSetup paperSize="9" scale="56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0DDD4-886A-4FB3-BAB9-B4B181E7F580}">
  <sheetPr codeName="Feuil6"/>
  <dimension ref="A1"/>
  <sheetViews>
    <sheetView workbookViewId="0">
      <selection activeCell="A2" sqref="A2"/>
    </sheetView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C7CF1-5F32-4650-9CE0-79FB47C8879E}">
  <sheetPr codeName="Feuil8" filterMode="1">
    <tabColor rgb="FF7030A0"/>
    <pageSetUpPr fitToPage="1"/>
  </sheetPr>
  <dimension ref="A1:L604"/>
  <sheetViews>
    <sheetView view="pageBreakPreview" zoomScaleNormal="100" zoomScaleSheetLayoutView="100" workbookViewId="0">
      <selection activeCell="J9" sqref="J9:J10"/>
    </sheetView>
  </sheetViews>
  <sheetFormatPr baseColWidth="10" defaultRowHeight="15"/>
  <cols>
    <col min="1" max="1" width="6" customWidth="1"/>
    <col min="2" max="2" width="4.5703125" customWidth="1"/>
    <col min="3" max="3" width="32.42578125" customWidth="1"/>
    <col min="4" max="4" width="21" customWidth="1"/>
    <col min="5" max="5" width="4.140625" customWidth="1"/>
    <col min="6" max="6" width="2.5703125" customWidth="1"/>
    <col min="7" max="7" width="4.5703125" customWidth="1"/>
    <col min="8" max="8" width="4.85546875" customWidth="1"/>
    <col min="9" max="9" width="6.28515625" customWidth="1"/>
    <col min="10" max="10" width="7.5703125" customWidth="1"/>
    <col min="11" max="11" width="10.28515625" customWidth="1"/>
  </cols>
  <sheetData>
    <row r="1" spans="1:12">
      <c r="A1" t="s">
        <v>483</v>
      </c>
      <c r="B1" t="s">
        <v>484</v>
      </c>
      <c r="I1" t="s">
        <v>486</v>
      </c>
    </row>
    <row r="2" spans="1:12" s="36" customFormat="1" ht="30.6" customHeight="1">
      <c r="A2" s="195" t="s">
        <v>796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/>
    </row>
    <row r="3" spans="1:12" s="39" customFormat="1" ht="25.15" customHeight="1">
      <c r="A3" s="37"/>
      <c r="B3" s="38"/>
      <c r="C3" s="38"/>
      <c r="E3" s="40" t="s">
        <v>475</v>
      </c>
      <c r="F3" s="201"/>
      <c r="G3" s="202"/>
      <c r="H3" s="202"/>
      <c r="I3" s="202"/>
      <c r="J3" s="203"/>
      <c r="K3" s="38"/>
      <c r="L3"/>
    </row>
    <row r="4" spans="1:12" s="39" customFormat="1" ht="25.15" customHeight="1">
      <c r="A4" s="37"/>
      <c r="B4" s="38"/>
      <c r="C4" s="38"/>
      <c r="E4" s="40" t="s">
        <v>485</v>
      </c>
      <c r="F4" s="201"/>
      <c r="G4" s="202"/>
      <c r="H4" s="202"/>
      <c r="I4" s="202"/>
      <c r="J4" s="203"/>
      <c r="K4" s="38"/>
      <c r="L4"/>
    </row>
    <row r="5" spans="1:12" s="39" customFormat="1" ht="25.15" customHeight="1">
      <c r="A5" s="37"/>
      <c r="B5" s="38"/>
      <c r="C5" s="38"/>
      <c r="E5" s="40" t="s">
        <v>476</v>
      </c>
      <c r="F5" s="201"/>
      <c r="G5" s="202"/>
      <c r="H5" s="202"/>
      <c r="I5" s="202"/>
      <c r="J5" s="203"/>
      <c r="K5" s="38"/>
      <c r="L5"/>
    </row>
    <row r="6" spans="1:12" s="39" customFormat="1" ht="7.15" customHeight="1" thickBot="1">
      <c r="A6" s="37"/>
      <c r="B6" s="38"/>
      <c r="C6" s="38"/>
      <c r="D6" s="38"/>
      <c r="E6" s="38"/>
      <c r="F6" s="38"/>
      <c r="G6" s="38"/>
      <c r="H6" s="38"/>
      <c r="I6" s="38"/>
      <c r="J6" s="38"/>
      <c r="K6" s="38"/>
      <c r="L6"/>
    </row>
    <row r="7" spans="1:12" s="39" customFormat="1" ht="19.5" customHeight="1" thickBot="1">
      <c r="B7" s="42" t="s">
        <v>477</v>
      </c>
      <c r="C7" s="204">
        <f>'Informations Client'!C12</f>
        <v>0</v>
      </c>
      <c r="D7" s="205"/>
      <c r="E7" s="205"/>
      <c r="F7" s="205"/>
      <c r="G7" s="205"/>
      <c r="H7" s="205"/>
      <c r="I7" s="205"/>
      <c r="J7" s="206"/>
      <c r="K7" s="43"/>
      <c r="L7"/>
    </row>
    <row r="8" spans="1:12" s="39" customFormat="1" ht="15" customHeight="1" thickBot="1">
      <c r="B8" s="42" t="s">
        <v>478</v>
      </c>
      <c r="C8" s="53" t="str">
        <f>_xlfn.CONCAT('Informations Client'!C16," ",'Informations Client'!C15:G15)</f>
        <v xml:space="preserve"> </v>
      </c>
      <c r="D8" s="44"/>
      <c r="F8" s="43"/>
      <c r="G8" s="43"/>
      <c r="H8" s="43"/>
      <c r="I8" s="43"/>
      <c r="J8" s="45"/>
      <c r="K8" s="43"/>
      <c r="L8"/>
    </row>
    <row r="9" spans="1:12" s="39" customFormat="1" ht="15" customHeight="1">
      <c r="B9" s="42" t="s">
        <v>480</v>
      </c>
      <c r="C9" s="53">
        <f>'Informations Client'!G13</f>
        <v>0</v>
      </c>
      <c r="D9" s="44"/>
      <c r="E9" s="196" t="s">
        <v>479</v>
      </c>
      <c r="F9" s="197"/>
      <c r="G9" s="197"/>
      <c r="H9" s="197"/>
      <c r="I9" s="197"/>
      <c r="J9" s="207"/>
      <c r="K9" s="43"/>
      <c r="L9"/>
    </row>
    <row r="10" spans="1:12" s="39" customFormat="1" ht="28.5" customHeight="1" thickBot="1">
      <c r="B10" s="118" t="s">
        <v>488</v>
      </c>
      <c r="C10" s="200">
        <f>'Informations Client'!C18</f>
        <v>0</v>
      </c>
      <c r="D10" s="200"/>
      <c r="E10" s="198"/>
      <c r="F10" s="199"/>
      <c r="G10" s="199"/>
      <c r="H10" s="199"/>
      <c r="I10" s="199"/>
      <c r="J10" s="208"/>
      <c r="K10" s="43"/>
      <c r="L10"/>
    </row>
    <row r="11" spans="1:12" s="39" customFormat="1" ht="27.75" customHeight="1">
      <c r="B11" s="41"/>
      <c r="C11" s="200"/>
      <c r="D11" s="200"/>
      <c r="E11" s="43"/>
      <c r="F11" s="43"/>
      <c r="G11" s="43"/>
      <c r="H11" s="43"/>
      <c r="I11" s="43"/>
      <c r="J11" s="45"/>
      <c r="K11" s="43"/>
      <c r="L11"/>
    </row>
    <row r="12" spans="1:12" s="39" customFormat="1" ht="15" customHeight="1">
      <c r="B12" s="41"/>
      <c r="J12" s="46"/>
      <c r="K12" s="47" t="s">
        <v>481</v>
      </c>
      <c r="L12"/>
    </row>
    <row r="13" spans="1:12" s="51" customFormat="1" ht="38.25" customHeight="1">
      <c r="A13" s="48" t="s">
        <v>367</v>
      </c>
      <c r="B13" s="48" t="s">
        <v>487</v>
      </c>
      <c r="C13" s="48" t="s">
        <v>368</v>
      </c>
      <c r="D13" s="48" t="s">
        <v>369</v>
      </c>
      <c r="E13" s="49" t="s">
        <v>373</v>
      </c>
      <c r="F13" s="49" t="s">
        <v>370</v>
      </c>
      <c r="G13" s="49" t="s">
        <v>377</v>
      </c>
      <c r="H13" s="49" t="s">
        <v>374</v>
      </c>
      <c r="I13" s="52" t="s">
        <v>375</v>
      </c>
      <c r="J13" s="50">
        <v>0</v>
      </c>
      <c r="K13" s="48" t="s">
        <v>482</v>
      </c>
      <c r="L13"/>
    </row>
    <row r="14" spans="1:12" hidden="1">
      <c r="A14" s="55" t="str">
        <f>IF(Commande!A15&lt;&gt;"",Commande!A15,"")</f>
        <v/>
      </c>
      <c r="B14" s="55" t="str">
        <f>IF(Commande!J15&lt;&gt;"",Commande!J15,"")</f>
        <v>G</v>
      </c>
      <c r="C14" s="59" t="str">
        <f>IF(Commande!B15&lt;&gt;"",Commande!B15,"")</f>
        <v>Plantes pour compositions d'automne</v>
      </c>
      <c r="D14" s="59" t="str">
        <f>IF(Commande!C15&lt;&gt;"",Commande!C15,"")</f>
        <v/>
      </c>
      <c r="E14" s="55" t="str">
        <f>IF(Commande!F15&lt;&gt;"",Commande!F15,"")</f>
        <v/>
      </c>
      <c r="F14" s="55" t="str">
        <f>IF(Commande!D15&lt;&gt;"",Commande!D15,"")</f>
        <v/>
      </c>
      <c r="G14" s="55" t="str">
        <f>IF(Commande!L15&lt;&gt;"",Commande!L15,"")</f>
        <v/>
      </c>
      <c r="H14" s="55" t="str">
        <f>IF(Commande!H15&lt;&gt;"",Commande!H15,"")</f>
        <v/>
      </c>
      <c r="I14" s="55" t="str">
        <f>IF(Commande!I15&lt;&gt;"",Commande!I15,"")</f>
        <v/>
      </c>
      <c r="J14" s="55">
        <f>IF($J$9=36,Commande!AB15,IF($J$9=37,Commande!AC15,IF($J$9=38,Commande!AD15,IF($J$9=39,Commande!AE15,IF($J$9=40,Commande!AF15,IF($J$9=41,Commande!AG15,IF($J$9=42,Commande!AH15,IF($J$9=43,Commande!AI15,IF($J$9=44,Commande!AJ15,IF($J$9=45,Commande!AK15,IF($J$9=46,Commande!AL15,IF($J$9=47,Commande!AL15,IF($J$9=48,Commande!AM15,IF($J$9=49,Commande!AN15,IF($J$9=50,Commande!AO15,IF($J$9=51,Commande!AP15,IF($J$9=52,Commande!AQ15,IF($J$9=1,Commande!AR15,IF($J$9=2,Commande!AS15,IF($J$9=3,Commande!AT15,IF($J$9=4,Commande!AU15,IF($J$9=5,Commande!AV15,IF($J$9=6,Commande!AW15,IF($J$9=7,Commande!AX15,IF($J$9=8,Commande!AY15,IF($J$9=9,Commande!AZ15,IF($J$9=10,Commande!BA15,IF($J$9=11,Commande!BB15,IF($J$9=12,Commande!BC15,IF($J$9=13,Commande!BD15,IF($J$9=14,Commande!BE15,IF($J$9=15,Commande!BF15,IF($J$9=16,Commande!BG15,IF($J$9=17,Commande!BH15,IF($J$9=18,Commande!BI15,IF($J$9=19,Commande!BJ15,IF($J$9=20,Commande!BK15,IF($J$9=21,Commande!BL15,IF($J$9=22,Commande!BM15,IF($J$9=23,Commande!BN15,IF($J$9=24,Commande!BO15,IF($J$9=25,Commande!BP15,IF($J$9=26,Commande!R15,IF($J$9=27,Commande!S15,IF($J$9=28,Commande!T15,IF($J$9=29,Commande!U15,IF($J$9=30,Commande!V15,IF($J$9=31,Commande!W15,IF($J$9=32,Commande!X15,IF($J$9=33,Commande!Y15,IF($J$9=34,Commande!Z15,IF($J$9=35,Commande!AA15,))))))))))))))))))))))))))))))))))))))))))))))))))))</f>
        <v>0</v>
      </c>
      <c r="K14" s="55" t="str">
        <f>IF(Commande!O15=0,"","Erreur")</f>
        <v/>
      </c>
    </row>
    <row r="15" spans="1:12" hidden="1">
      <c r="A15" s="55" t="str">
        <f>IF(Commande!A16&lt;&gt;"",Commande!A16,"")</f>
        <v/>
      </c>
      <c r="B15" s="55" t="str">
        <f>IF(Commande!J16&lt;&gt;"",Commande!J16,"")</f>
        <v/>
      </c>
      <c r="C15" s="59" t="str">
        <f>IF(Commande!B16&lt;&gt;"",Commande!B16,"")</f>
        <v/>
      </c>
      <c r="D15" s="59" t="str">
        <f>IF(Commande!C16&lt;&gt;"",Commande!C16,"")</f>
        <v/>
      </c>
      <c r="E15" s="55" t="str">
        <f>IF(Commande!F16&lt;&gt;"",Commande!F16,"")</f>
        <v/>
      </c>
      <c r="F15" s="55" t="str">
        <f>IF(Commande!D16&lt;&gt;"",Commande!D16,"")</f>
        <v/>
      </c>
      <c r="G15" s="55" t="str">
        <f>IF(Commande!L16&lt;&gt;"",Commande!L16,"")</f>
        <v/>
      </c>
      <c r="H15" s="55" t="str">
        <f>IF(Commande!H16&lt;&gt;"",Commande!H16,"")</f>
        <v/>
      </c>
      <c r="I15" s="55" t="str">
        <f>IF(Commande!I16&lt;&gt;"",Commande!I16,"")</f>
        <v/>
      </c>
      <c r="J15" s="55">
        <f>IF($J$9=36,Commande!AB16,IF($J$9=37,Commande!AC16,IF($J$9=38,Commande!AD16,IF($J$9=39,Commande!AE16,IF($J$9=40,Commande!AF16,IF($J$9=41,Commande!AG16,IF($J$9=42,Commande!AH16,IF($J$9=43,Commande!AI16,IF($J$9=44,Commande!AJ16,IF($J$9=45,Commande!AK16,IF($J$9=46,Commande!AL16,IF($J$9=47,Commande!AL16,IF($J$9=48,Commande!AM16,IF($J$9=49,Commande!AN16,IF($J$9=50,Commande!AO16,IF($J$9=51,Commande!AP16,IF($J$9=52,Commande!AQ16,IF($J$9=1,Commande!AR16,IF($J$9=2,Commande!AS16,IF($J$9=3,Commande!AT16,IF($J$9=4,Commande!AU16,IF($J$9=5,Commande!AV16,IF($J$9=6,Commande!AW16,IF($J$9=7,Commande!AX16,IF($J$9=8,Commande!AY16,IF($J$9=9,Commande!AZ16,IF($J$9=10,Commande!BA16,IF($J$9=11,Commande!BB16,IF($J$9=12,Commande!BC16,IF($J$9=13,Commande!BD16,IF($J$9=14,Commande!BE16,IF($J$9=15,Commande!BF16,IF($J$9=16,Commande!BG16,IF($J$9=17,Commande!BH16,IF($J$9=18,Commande!BI16,IF($J$9=19,Commande!BJ16,IF($J$9=20,Commande!BK16,IF($J$9=21,Commande!BL16,IF($J$9=22,Commande!BM16,IF($J$9=23,Commande!BN16,IF($J$9=24,Commande!BO16,IF($J$9=25,Commande!BP16,IF($J$9=26,Commande!R16,IF($J$9=27,Commande!S16,IF($J$9=28,Commande!T16,IF($J$9=29,Commande!U16,IF($J$9=30,Commande!V16,IF($J$9=31,Commande!W16,IF($J$9=32,Commande!X16,IF($J$9=33,Commande!Y16,IF($J$9=34,Commande!Z16,IF($J$9=35,Commande!AA16,))))))))))))))))))))))))))))))))))))))))))))))))))))</f>
        <v>0</v>
      </c>
      <c r="K15" s="55" t="str">
        <f>IF(Commande!O16=0,"","Erreur")</f>
        <v/>
      </c>
    </row>
    <row r="16" spans="1:12" hidden="1">
      <c r="A16" s="91"/>
      <c r="B16" s="91"/>
      <c r="C16" s="92" t="s">
        <v>503</v>
      </c>
      <c r="D16" s="92"/>
      <c r="E16" s="91"/>
      <c r="F16" s="91"/>
      <c r="G16" s="91"/>
      <c r="H16" s="91"/>
      <c r="I16" s="91"/>
      <c r="J16" s="91">
        <f>SUBTOTAL(9,J15:J15)</f>
        <v>0</v>
      </c>
      <c r="K16" s="91"/>
    </row>
    <row r="17" spans="1:11">
      <c r="A17" s="55">
        <f>IF(Commande!A17&lt;&gt;"",Commande!A17,"")</f>
        <v>26645</v>
      </c>
      <c r="B17" s="55" t="str">
        <f>IF(Commande!J17&lt;&gt;"",Commande!J17,"")</f>
        <v>S7</v>
      </c>
      <c r="C17" s="59" t="str">
        <f>IF(Commande!B17&lt;&gt;"",Commande!B17,"")</f>
        <v>AJUGA REPTANS</v>
      </c>
      <c r="D17" s="59" t="str">
        <f>IF(Commande!C17&lt;&gt;"",Commande!C17,"")</f>
        <v>Burgundy Glow</v>
      </c>
      <c r="E17" s="55">
        <f>IF(Commande!F17&lt;&gt;"",Commande!F17,"")</f>
        <v>6</v>
      </c>
      <c r="F17" s="55" t="str">
        <f>IF(Commande!D17&lt;&gt;"",Commande!D17,"")</f>
        <v>B</v>
      </c>
      <c r="G17" s="55" t="str">
        <f>IF(Commande!L17&lt;&gt;"",Commande!L17,"")</f>
        <v>M3</v>
      </c>
      <c r="H17" s="55" t="str">
        <f>IF(Commande!H17&lt;&gt;"",Commande!H17,"")</f>
        <v>A</v>
      </c>
      <c r="I17" s="55" t="str">
        <f>IF(Commande!I17&lt;&gt;"",Commande!I17,"")</f>
        <v/>
      </c>
      <c r="J17" s="55">
        <f>IF($J$9=36,Commande!AB17,IF($J$9=37,Commande!AC17,IF($J$9=38,Commande!AD17,IF($J$9=39,Commande!AE17,IF($J$9=40,Commande!AF17,IF($J$9=41,Commande!AG17,IF($J$9=42,Commande!AH17,IF($J$9=43,Commande!AI17,IF($J$9=44,Commande!AJ17,IF($J$9=45,Commande!AK17,IF($J$9=46,Commande!AL17,IF($J$9=47,Commande!AL17,IF($J$9=48,Commande!AM17,IF($J$9=49,Commande!AN17,IF($J$9=50,Commande!AO17,IF($J$9=51,Commande!AP17,IF($J$9=52,Commande!AQ17,IF($J$9=1,Commande!AR17,IF($J$9=2,Commande!AS17,IF($J$9=3,Commande!AT17,IF($J$9=4,Commande!AU17,IF($J$9=5,Commande!AV17,IF($J$9=6,Commande!AW17,IF($J$9=7,Commande!AX17,IF($J$9=8,Commande!AY17,IF($J$9=9,Commande!AZ17,IF($J$9=10,Commande!BA17,IF($J$9=11,Commande!BB17,IF($J$9=12,Commande!BC17,IF($J$9=13,Commande!BD17,IF($J$9=14,Commande!BE17,IF($J$9=15,Commande!BF17,IF($J$9=16,Commande!BG17,IF($J$9=17,Commande!BH17,IF($J$9=18,Commande!BI17,IF($J$9=19,Commande!BJ17,IF($J$9=20,Commande!BK17,IF($J$9=21,Commande!BL17,IF($J$9=22,Commande!BM17,IF($J$9=23,Commande!BN17,IF($J$9=24,Commande!BO17,IF($J$9=25,Commande!BP17,IF($J$9=26,Commande!R17,IF($J$9=27,Commande!S17,IF($J$9=28,Commande!T17,IF($J$9=29,Commande!U17,IF($J$9=30,Commande!V17,IF($J$9=31,Commande!W17,IF($J$9=32,Commande!X17,IF($J$9=33,Commande!Y17,IF($J$9=34,Commande!Z17,IF($J$9=35,Commande!AA17,))))))))))))))))))))))))))))))))))))))))))))))))))))</f>
        <v>0</v>
      </c>
      <c r="K17" s="55" t="str">
        <f>IF(Commande!O17=0,"","Erreur")</f>
        <v/>
      </c>
    </row>
    <row r="18" spans="1:11">
      <c r="A18" s="55">
        <f>IF(Commande!A18&lt;&gt;"",Commande!A18,"")</f>
        <v>26646</v>
      </c>
      <c r="B18" s="55" t="str">
        <f>IF(Commande!J18&lt;&gt;"",Commande!J18,"")</f>
        <v>S7</v>
      </c>
      <c r="C18" s="59" t="str">
        <f>IF(Commande!B18&lt;&gt;"",Commande!B18,"")</f>
        <v>AJUGA REPTANS</v>
      </c>
      <c r="D18" s="59" t="str">
        <f>IF(Commande!C18&lt;&gt;"",Commande!C18,"")</f>
        <v>Mahogany</v>
      </c>
      <c r="E18" s="55">
        <f>IF(Commande!F18&lt;&gt;"",Commande!F18,"")</f>
        <v>6</v>
      </c>
      <c r="F18" s="55" t="str">
        <f>IF(Commande!D18&lt;&gt;"",Commande!D18,"")</f>
        <v>B</v>
      </c>
      <c r="G18" s="55" t="str">
        <f>IF(Commande!L18&lt;&gt;"",Commande!L18,"")</f>
        <v>M3</v>
      </c>
      <c r="H18" s="55" t="str">
        <f>IF(Commande!H18&lt;&gt;"",Commande!H18,"")</f>
        <v>A</v>
      </c>
      <c r="I18" s="55" t="str">
        <f>IF(Commande!I18&lt;&gt;"",Commande!I18,"")</f>
        <v/>
      </c>
      <c r="J18" s="55">
        <f>IF($J$9=36,Commande!AB18,IF($J$9=37,Commande!AC18,IF($J$9=38,Commande!AD18,IF($J$9=39,Commande!AE18,IF($J$9=40,Commande!AF18,IF($J$9=41,Commande!AG18,IF($J$9=42,Commande!AH18,IF($J$9=43,Commande!AI18,IF($J$9=44,Commande!AJ18,IF($J$9=45,Commande!AK18,IF($J$9=46,Commande!AL18,IF($J$9=47,Commande!AL18,IF($J$9=48,Commande!AM18,IF($J$9=49,Commande!AN18,IF($J$9=50,Commande!AO18,IF($J$9=51,Commande!AP18,IF($J$9=52,Commande!AQ18,IF($J$9=1,Commande!AR18,IF($J$9=2,Commande!AS18,IF($J$9=3,Commande!AT18,IF($J$9=4,Commande!AU18,IF($J$9=5,Commande!AV18,IF($J$9=6,Commande!AW18,IF($J$9=7,Commande!AX18,IF($J$9=8,Commande!AY18,IF($J$9=9,Commande!AZ18,IF($J$9=10,Commande!BA18,IF($J$9=11,Commande!BB18,IF($J$9=12,Commande!BC18,IF($J$9=13,Commande!BD18,IF($J$9=14,Commande!BE18,IF($J$9=15,Commande!BF18,IF($J$9=16,Commande!BG18,IF($J$9=17,Commande!BH18,IF($J$9=18,Commande!BI18,IF($J$9=19,Commande!BJ18,IF($J$9=20,Commande!BK18,IF($J$9=21,Commande!BL18,IF($J$9=22,Commande!BM18,IF($J$9=23,Commande!BN18,IF($J$9=24,Commande!BO18,IF($J$9=25,Commande!BP18,IF($J$9=26,Commande!R18,IF($J$9=27,Commande!S18,IF($J$9=28,Commande!T18,IF($J$9=29,Commande!U18,IF($J$9=30,Commande!V18,IF($J$9=31,Commande!W18,IF($J$9=32,Commande!X18,IF($J$9=33,Commande!Y18,IF($J$9=34,Commande!Z18,IF($J$9=35,Commande!AA18,))))))))))))))))))))))))))))))))))))))))))))))))))))</f>
        <v>0</v>
      </c>
      <c r="K18" s="55" t="str">
        <f>IF(Commande!O18=0,"","Erreur")</f>
        <v/>
      </c>
    </row>
    <row r="19" spans="1:11">
      <c r="A19" s="91"/>
      <c r="B19" s="91"/>
      <c r="C19" s="92" t="s">
        <v>800</v>
      </c>
      <c r="D19" s="92"/>
      <c r="E19" s="91"/>
      <c r="F19" s="91"/>
      <c r="G19" s="91"/>
      <c r="H19" s="91"/>
      <c r="I19" s="91"/>
      <c r="J19" s="91">
        <f>SUBTOTAL(9,J17:J18)</f>
        <v>0</v>
      </c>
      <c r="K19" s="91"/>
    </row>
    <row r="20" spans="1:11">
      <c r="A20" s="55">
        <f>IF(Commande!A19&lt;&gt;"",Commande!A19,"")</f>
        <v>3284</v>
      </c>
      <c r="B20" s="55" t="str">
        <f>IF(Commande!J19&lt;&gt;"",Commande!J19,"")</f>
        <v>S7</v>
      </c>
      <c r="C20" s="59" t="str">
        <f>IF(Commande!B19&lt;&gt;"",Commande!B19,"")</f>
        <v>ALTERNANTHERA PARONYCHIOÏDES</v>
      </c>
      <c r="D20" s="59" t="str">
        <f>IF(Commande!C19&lt;&gt;"",Commande!C19,"")</f>
        <v>Aurea</v>
      </c>
      <c r="E20" s="55">
        <f>IF(Commande!F19&lt;&gt;"",Commande!F19,"")</f>
        <v>8</v>
      </c>
      <c r="F20" s="55" t="str">
        <f>IF(Commande!D19&lt;&gt;"",Commande!D19,"")</f>
        <v>B</v>
      </c>
      <c r="G20" s="55" t="str">
        <f>IF(Commande!L19&lt;&gt;"",Commande!L19,"")</f>
        <v>M3</v>
      </c>
      <c r="H20" s="55" t="str">
        <f>IF(Commande!H19&lt;&gt;"",Commande!H19,"")</f>
        <v>B</v>
      </c>
      <c r="I20" s="55" t="str">
        <f>IF(Commande!I19&lt;&gt;"",Commande!I19,"")</f>
        <v/>
      </c>
      <c r="J20" s="55">
        <f>IF($J$9=36,Commande!AB19,IF($J$9=37,Commande!AC19,IF($J$9=38,Commande!AD19,IF($J$9=39,Commande!AE19,IF($J$9=40,Commande!AF19,IF($J$9=41,Commande!AG19,IF($J$9=42,Commande!AH19,IF($J$9=43,Commande!AI19,IF($J$9=44,Commande!AJ19,IF($J$9=45,Commande!AK19,IF($J$9=46,Commande!AL19,IF($J$9=47,Commande!AL19,IF($J$9=48,Commande!AM19,IF($J$9=49,Commande!AN19,IF($J$9=50,Commande!AO19,IF($J$9=51,Commande!AP19,IF($J$9=52,Commande!AQ19,IF($J$9=1,Commande!AR19,IF($J$9=2,Commande!AS19,IF($J$9=3,Commande!AT19,IF($J$9=4,Commande!AU19,IF($J$9=5,Commande!AV19,IF($J$9=6,Commande!AW19,IF($J$9=7,Commande!AX19,IF($J$9=8,Commande!AY19,IF($J$9=9,Commande!AZ19,IF($J$9=10,Commande!BA19,IF($J$9=11,Commande!BB19,IF($J$9=12,Commande!BC19,IF($J$9=13,Commande!BD19,IF($J$9=14,Commande!BE19,IF($J$9=15,Commande!BF19,IF($J$9=16,Commande!BG19,IF($J$9=17,Commande!BH19,IF($J$9=18,Commande!BI19,IF($J$9=19,Commande!BJ19,IF($J$9=20,Commande!BK19,IF($J$9=21,Commande!BL19,IF($J$9=22,Commande!BM19,IF($J$9=23,Commande!BN19,IF($J$9=24,Commande!BO19,IF($J$9=25,Commande!BP19,IF($J$9=26,Commande!R19,IF($J$9=27,Commande!S19,IF($J$9=28,Commande!T19,IF($J$9=29,Commande!U19,IF($J$9=30,Commande!V19,IF($J$9=31,Commande!W19,IF($J$9=32,Commande!X19,IF($J$9=33,Commande!Y19,IF($J$9=34,Commande!Z19,IF($J$9=35,Commande!AA19,))))))))))))))))))))))))))))))))))))))))))))))))))))</f>
        <v>0</v>
      </c>
      <c r="K20" s="55" t="str">
        <f>IF(Commande!O19=0,"","Erreur")</f>
        <v/>
      </c>
    </row>
    <row r="21" spans="1:11">
      <c r="A21" s="55">
        <f>IF(Commande!A20&lt;&gt;"",Commande!A20,"")</f>
        <v>14189</v>
      </c>
      <c r="B21" s="55" t="str">
        <f>IF(Commande!J20&lt;&gt;"",Commande!J20,"")</f>
        <v>S7</v>
      </c>
      <c r="C21" s="59" t="str">
        <f>IF(Commande!B20&lt;&gt;"",Commande!B20,"")</f>
        <v>ALTERNANTHERA PARONYCHIOÏDES</v>
      </c>
      <c r="D21" s="59" t="str">
        <f>IF(Commande!C20&lt;&gt;"",Commande!C20,"")</f>
        <v>Little romance</v>
      </c>
      <c r="E21" s="55">
        <f>IF(Commande!F20&lt;&gt;"",Commande!F20,"")</f>
        <v>6</v>
      </c>
      <c r="F21" s="55" t="str">
        <f>IF(Commande!D20&lt;&gt;"",Commande!D20,"")</f>
        <v>B</v>
      </c>
      <c r="G21" s="55" t="str">
        <f>IF(Commande!L20&lt;&gt;"",Commande!L20,"")</f>
        <v>M3</v>
      </c>
      <c r="H21" s="55" t="str">
        <f>IF(Commande!H20&lt;&gt;"",Commande!H20,"")</f>
        <v>B</v>
      </c>
      <c r="I21" s="55">
        <f>IF(Commande!I20&lt;&gt;"",Commande!I20,"")</f>
        <v>0.06</v>
      </c>
      <c r="J21" s="55">
        <f>IF($J$9=36,Commande!AB20,IF($J$9=37,Commande!AC20,IF($J$9=38,Commande!AD20,IF($J$9=39,Commande!AE20,IF($J$9=40,Commande!AF20,IF($J$9=41,Commande!AG20,IF($J$9=42,Commande!AH20,IF($J$9=43,Commande!AI20,IF($J$9=44,Commande!AJ20,IF($J$9=45,Commande!AK20,IF($J$9=46,Commande!AL20,IF($J$9=47,Commande!AL20,IF($J$9=48,Commande!AM20,IF($J$9=49,Commande!AN20,IF($J$9=50,Commande!AO20,IF($J$9=51,Commande!AP20,IF($J$9=52,Commande!AQ20,IF($J$9=1,Commande!AR20,IF($J$9=2,Commande!AS20,IF($J$9=3,Commande!AT20,IF($J$9=4,Commande!AU20,IF($J$9=5,Commande!AV20,IF($J$9=6,Commande!AW20,IF($J$9=7,Commande!AX20,IF($J$9=8,Commande!AY20,IF($J$9=9,Commande!AZ20,IF($J$9=10,Commande!BA20,IF($J$9=11,Commande!BB20,IF($J$9=12,Commande!BC20,IF($J$9=13,Commande!BD20,IF($J$9=14,Commande!BE20,IF($J$9=15,Commande!BF20,IF($J$9=16,Commande!BG20,IF($J$9=17,Commande!BH20,IF($J$9=18,Commande!BI20,IF($J$9=19,Commande!BJ20,IF($J$9=20,Commande!BK20,IF($J$9=21,Commande!BL20,IF($J$9=22,Commande!BM20,IF($J$9=23,Commande!BN20,IF($J$9=24,Commande!BO20,IF($J$9=25,Commande!BP20,IF($J$9=26,Commande!R20,IF($J$9=27,Commande!S20,IF($J$9=28,Commande!T20,IF($J$9=29,Commande!U20,IF($J$9=30,Commande!V20,IF($J$9=31,Commande!W20,IF($J$9=32,Commande!X20,IF($J$9=33,Commande!Y20,IF($J$9=34,Commande!Z20,IF($J$9=35,Commande!AA20,))))))))))))))))))))))))))))))))))))))))))))))))))))</f>
        <v>0</v>
      </c>
      <c r="K21" s="55" t="str">
        <f>IF(Commande!O20=0,"","Erreur")</f>
        <v/>
      </c>
    </row>
    <row r="22" spans="1:11">
      <c r="A22" s="55">
        <f>IF(Commande!A21&lt;&gt;"",Commande!A21,"")</f>
        <v>3653</v>
      </c>
      <c r="B22" s="55" t="str">
        <f>IF(Commande!J21&lt;&gt;"",Commande!J21,"")</f>
        <v>S7</v>
      </c>
      <c r="C22" s="59" t="str">
        <f>IF(Commande!B21&lt;&gt;"",Commande!B21,"")</f>
        <v>ALTERNANTHERA PARONYCHIOÏDES</v>
      </c>
      <c r="D22" s="59" t="str">
        <f>IF(Commande!C21&lt;&gt;"",Commande!C21,"")</f>
        <v>Rubra</v>
      </c>
      <c r="E22" s="55">
        <f>IF(Commande!F21&lt;&gt;"",Commande!F21,"")</f>
        <v>8</v>
      </c>
      <c r="F22" s="55" t="str">
        <f>IF(Commande!D21&lt;&gt;"",Commande!D21,"")</f>
        <v>B</v>
      </c>
      <c r="G22" s="55" t="str">
        <f>IF(Commande!L21&lt;&gt;"",Commande!L21,"")</f>
        <v>M3</v>
      </c>
      <c r="H22" s="55" t="str">
        <f>IF(Commande!H21&lt;&gt;"",Commande!H21,"")</f>
        <v>B</v>
      </c>
      <c r="I22" s="55" t="str">
        <f>IF(Commande!I21&lt;&gt;"",Commande!I21,"")</f>
        <v/>
      </c>
      <c r="J22" s="55">
        <f>IF($J$9=36,Commande!AB21,IF($J$9=37,Commande!AC21,IF($J$9=38,Commande!AD21,IF($J$9=39,Commande!AE21,IF($J$9=40,Commande!AF21,IF($J$9=41,Commande!AG21,IF($J$9=42,Commande!AH21,IF($J$9=43,Commande!AI21,IF($J$9=44,Commande!AJ21,IF($J$9=45,Commande!AK21,IF($J$9=46,Commande!AL21,IF($J$9=47,Commande!AL21,IF($J$9=48,Commande!AM21,IF($J$9=49,Commande!AN21,IF($J$9=50,Commande!AO21,IF($J$9=51,Commande!AP21,IF($J$9=52,Commande!AQ21,IF($J$9=1,Commande!AR21,IF($J$9=2,Commande!AS21,IF($J$9=3,Commande!AT21,IF($J$9=4,Commande!AU21,IF($J$9=5,Commande!AV21,IF($J$9=6,Commande!AW21,IF($J$9=7,Commande!AX21,IF($J$9=8,Commande!AY21,IF($J$9=9,Commande!AZ21,IF($J$9=10,Commande!BA21,IF($J$9=11,Commande!BB21,IF($J$9=12,Commande!BC21,IF($J$9=13,Commande!BD21,IF($J$9=14,Commande!BE21,IF($J$9=15,Commande!BF21,IF($J$9=16,Commande!BG21,IF($J$9=17,Commande!BH21,IF($J$9=18,Commande!BI21,IF($J$9=19,Commande!BJ21,IF($J$9=20,Commande!BK21,IF($J$9=21,Commande!BL21,IF($J$9=22,Commande!BM21,IF($J$9=23,Commande!BN21,IF($J$9=24,Commande!BO21,IF($J$9=25,Commande!BP21,IF($J$9=26,Commande!R21,IF($J$9=27,Commande!S21,IF($J$9=28,Commande!T21,IF($J$9=29,Commande!U21,IF($J$9=30,Commande!V21,IF($J$9=31,Commande!W21,IF($J$9=32,Commande!X21,IF($J$9=33,Commande!Y21,IF($J$9=34,Commande!Z21,IF($J$9=35,Commande!AA21,))))))))))))))))))))))))))))))))))))))))))))))))))))</f>
        <v>0</v>
      </c>
      <c r="K22" s="55" t="str">
        <f>IF(Commande!O21=0,"","Erreur")</f>
        <v/>
      </c>
    </row>
    <row r="23" spans="1:11" hidden="1">
      <c r="A23" s="91"/>
      <c r="B23" s="91"/>
      <c r="C23" s="92" t="s">
        <v>508</v>
      </c>
      <c r="D23" s="92"/>
      <c r="E23" s="91"/>
      <c r="F23" s="91"/>
      <c r="G23" s="91"/>
      <c r="H23" s="91"/>
      <c r="I23" s="91"/>
      <c r="J23" s="91">
        <f>SUBTOTAL(9,J20:J22)</f>
        <v>0</v>
      </c>
      <c r="K23" s="91"/>
    </row>
    <row r="24" spans="1:11">
      <c r="A24" s="55">
        <f>IF(Commande!A22&lt;&gt;"",Commande!A22,"")</f>
        <v>10629</v>
      </c>
      <c r="B24" s="55" t="str">
        <f>IF(Commande!J22&lt;&gt;"",Commande!J22,"")</f>
        <v>S10</v>
      </c>
      <c r="C24" s="59" t="str">
        <f>IF(Commande!B22&lt;&gt;"",Commande!B22,"")</f>
        <v>CALOCEPHALUS</v>
      </c>
      <c r="D24" s="59" t="str">
        <f>IF(Commande!C22&lt;&gt;"",Commande!C22,"")</f>
        <v>Brownii</v>
      </c>
      <c r="E24" s="55">
        <f>IF(Commande!F22&lt;&gt;"",Commande!F22,"")</f>
        <v>12</v>
      </c>
      <c r="F24" s="55" t="str">
        <f>IF(Commande!D22&lt;&gt;"",Commande!D22,"")</f>
        <v>B</v>
      </c>
      <c r="G24" s="55" t="str">
        <f>IF(Commande!L22&lt;&gt;"",Commande!L22,"")</f>
        <v>M3</v>
      </c>
      <c r="H24" s="55" t="str">
        <f>IF(Commande!H22&lt;&gt;"",Commande!H22,"")</f>
        <v>E</v>
      </c>
      <c r="I24" s="55" t="str">
        <f>IF(Commande!I22&lt;&gt;"",Commande!I22,"")</f>
        <v/>
      </c>
      <c r="J24" s="55">
        <f>IF($J$9=36,Commande!AB22,IF($J$9=37,Commande!AC22,IF($J$9=38,Commande!AD22,IF($J$9=39,Commande!AE22,IF($J$9=40,Commande!AF22,IF($J$9=41,Commande!AG22,IF($J$9=42,Commande!AH22,IF($J$9=43,Commande!AI22,IF($J$9=44,Commande!AJ22,IF($J$9=45,Commande!AK22,IF($J$9=46,Commande!AL22,IF($J$9=47,Commande!AL22,IF($J$9=48,Commande!AM22,IF($J$9=49,Commande!AN22,IF($J$9=50,Commande!AO22,IF($J$9=51,Commande!AP22,IF($J$9=52,Commande!AQ22,IF($J$9=1,Commande!AR22,IF($J$9=2,Commande!AS22,IF($J$9=3,Commande!AT22,IF($J$9=4,Commande!AU22,IF($J$9=5,Commande!AV22,IF($J$9=6,Commande!AW22,IF($J$9=7,Commande!AX22,IF($J$9=8,Commande!AY22,IF($J$9=9,Commande!AZ22,IF($J$9=10,Commande!BA22,IF($J$9=11,Commande!BB22,IF($J$9=12,Commande!BC22,IF($J$9=13,Commande!BD22,IF($J$9=14,Commande!BE22,IF($J$9=15,Commande!BF22,IF($J$9=16,Commande!BG22,IF($J$9=17,Commande!BH22,IF($J$9=18,Commande!BI22,IF($J$9=19,Commande!BJ22,IF($J$9=20,Commande!BK22,IF($J$9=21,Commande!BL22,IF($J$9=22,Commande!BM22,IF($J$9=23,Commande!BN22,IF($J$9=24,Commande!BO22,IF($J$9=25,Commande!BP22,IF($J$9=26,Commande!R22,IF($J$9=27,Commande!S22,IF($J$9=28,Commande!T22,IF($J$9=29,Commande!U22,IF($J$9=30,Commande!V22,IF($J$9=31,Commande!W22,IF($J$9=32,Commande!X22,IF($J$9=33,Commande!Y22,IF($J$9=34,Commande!Z22,IF($J$9=35,Commande!AA22,))))))))))))))))))))))))))))))))))))))))))))))))))))</f>
        <v>0</v>
      </c>
      <c r="K24" s="55" t="str">
        <f>IF(Commande!O22=0,"","Erreur")</f>
        <v/>
      </c>
    </row>
    <row r="25" spans="1:11" hidden="1">
      <c r="A25" s="91"/>
      <c r="B25" s="91"/>
      <c r="C25" s="92" t="s">
        <v>518</v>
      </c>
      <c r="D25" s="92"/>
      <c r="E25" s="91"/>
      <c r="F25" s="91"/>
      <c r="G25" s="91"/>
      <c r="H25" s="91"/>
      <c r="I25" s="91"/>
      <c r="J25" s="91">
        <f>SUBTOTAL(9,J24:J24)</f>
        <v>0</v>
      </c>
      <c r="K25" s="91"/>
    </row>
    <row r="26" spans="1:11">
      <c r="A26" s="55">
        <f>IF(Commande!A23&lt;&gt;"",Commande!A23,"")</f>
        <v>25161</v>
      </c>
      <c r="B26" s="55" t="str">
        <f>IF(Commande!J23&lt;&gt;"",Commande!J23,"")</f>
        <v>S4</v>
      </c>
      <c r="C26" s="59" t="str">
        <f>IF(Commande!B23&lt;&gt;"",Commande!B23,"")</f>
        <v>CAREX Albula</v>
      </c>
      <c r="D26" s="59" t="str">
        <f>IF(Commande!C23&lt;&gt;"",Commande!C23,"")</f>
        <v>Frosted curls</v>
      </c>
      <c r="E26" s="55">
        <f>IF(Commande!F23&lt;&gt;"",Commande!F23,"")</f>
        <v>14</v>
      </c>
      <c r="F26" s="55" t="str">
        <f>IF(Commande!D23&lt;&gt;"",Commande!D23,"")</f>
        <v>S</v>
      </c>
      <c r="G26" s="55" t="str">
        <f>IF(Commande!L23&lt;&gt;"",Commande!L23,"")</f>
        <v>M3</v>
      </c>
      <c r="H26" s="55" t="str">
        <f>IF(Commande!H23&lt;&gt;"",Commande!H23,"")</f>
        <v>A</v>
      </c>
      <c r="I26" s="55" t="str">
        <f>IF(Commande!I23&lt;&gt;"",Commande!I23,"")</f>
        <v/>
      </c>
      <c r="J26" s="55">
        <f>IF($J$9=36,Commande!AB23,IF($J$9=37,Commande!AC23,IF($J$9=38,Commande!AD23,IF($J$9=39,Commande!AE23,IF($J$9=40,Commande!AF23,IF($J$9=41,Commande!AG23,IF($J$9=42,Commande!AH23,IF($J$9=43,Commande!AI23,IF($J$9=44,Commande!AJ23,IF($J$9=45,Commande!AK23,IF($J$9=46,Commande!AL23,IF($J$9=47,Commande!AL23,IF($J$9=48,Commande!AM23,IF($J$9=49,Commande!AN23,IF($J$9=50,Commande!AO23,IF($J$9=51,Commande!AP23,IF($J$9=52,Commande!AQ23,IF($J$9=1,Commande!AR23,IF($J$9=2,Commande!AS23,IF($J$9=3,Commande!AT23,IF($J$9=4,Commande!AU23,IF($J$9=5,Commande!AV23,IF($J$9=6,Commande!AW23,IF($J$9=7,Commande!AX23,IF($J$9=8,Commande!AY23,IF($J$9=9,Commande!AZ23,IF($J$9=10,Commande!BA23,IF($J$9=11,Commande!BB23,IF($J$9=12,Commande!BC23,IF($J$9=13,Commande!BD23,IF($J$9=14,Commande!BE23,IF($J$9=15,Commande!BF23,IF($J$9=16,Commande!BG23,IF($J$9=17,Commande!BH23,IF($J$9=18,Commande!BI23,IF($J$9=19,Commande!BJ23,IF($J$9=20,Commande!BK23,IF($J$9=21,Commande!BL23,IF($J$9=22,Commande!BM23,IF($J$9=23,Commande!BN23,IF($J$9=24,Commande!BO23,IF($J$9=25,Commande!BP23,IF($J$9=26,Commande!R23,IF($J$9=27,Commande!S23,IF($J$9=28,Commande!T23,IF($J$9=29,Commande!U23,IF($J$9=30,Commande!V23,IF($J$9=31,Commande!W23,IF($J$9=32,Commande!X23,IF($J$9=33,Commande!Y23,IF($J$9=34,Commande!Z23,IF($J$9=35,Commande!AA23,))))))))))))))))))))))))))))))))))))))))))))))))))))</f>
        <v>0</v>
      </c>
      <c r="K26" s="55" t="str">
        <f>IF(Commande!O23=0,"","Erreur")</f>
        <v/>
      </c>
    </row>
    <row r="27" spans="1:11" hidden="1">
      <c r="A27" s="91"/>
      <c r="B27" s="91"/>
      <c r="C27" s="92" t="s">
        <v>519</v>
      </c>
      <c r="D27" s="92"/>
      <c r="E27" s="91"/>
      <c r="F27" s="91"/>
      <c r="G27" s="91"/>
      <c r="H27" s="91"/>
      <c r="I27" s="91"/>
      <c r="J27" s="91">
        <f>SUBTOTAL(9,J26:J26)</f>
        <v>0</v>
      </c>
      <c r="K27" s="91"/>
    </row>
    <row r="28" spans="1:11">
      <c r="A28" s="55">
        <f>IF(Commande!A24&lt;&gt;"",Commande!A24,"")</f>
        <v>13571</v>
      </c>
      <c r="B28" s="55" t="str">
        <f>IF(Commande!J24&lt;&gt;"",Commande!J24,"")</f>
        <v>S4</v>
      </c>
      <c r="C28" s="59" t="str">
        <f>IF(Commande!B24&lt;&gt;"",Commande!B24,"")</f>
        <v>CAREX Buchananii</v>
      </c>
      <c r="D28" s="59" t="str">
        <f>IF(Commande!C24&lt;&gt;"",Commande!C24,"")</f>
        <v xml:space="preserve">Red rooster </v>
      </c>
      <c r="E28" s="55">
        <f>IF(Commande!F24&lt;&gt;"",Commande!F24,"")</f>
        <v>14</v>
      </c>
      <c r="F28" s="55" t="str">
        <f>IF(Commande!D24&lt;&gt;"",Commande!D24,"")</f>
        <v>S</v>
      </c>
      <c r="G28" s="55" t="str">
        <f>IF(Commande!L24&lt;&gt;"",Commande!L24,"")</f>
        <v>M3</v>
      </c>
      <c r="H28" s="55" t="str">
        <f>IF(Commande!H24&lt;&gt;"",Commande!H24,"")</f>
        <v>A</v>
      </c>
      <c r="I28" s="55" t="str">
        <f>IF(Commande!I24&lt;&gt;"",Commande!I24,"")</f>
        <v/>
      </c>
      <c r="J28" s="55">
        <f>IF($J$9=36,Commande!AB24,IF($J$9=37,Commande!AC24,IF($J$9=38,Commande!AD24,IF($J$9=39,Commande!AE24,IF($J$9=40,Commande!AF24,IF($J$9=41,Commande!AG24,IF($J$9=42,Commande!AH24,IF($J$9=43,Commande!AI24,IF($J$9=44,Commande!AJ24,IF($J$9=45,Commande!AK24,IF($J$9=46,Commande!AL24,IF($J$9=47,Commande!AL24,IF($J$9=48,Commande!AM24,IF($J$9=49,Commande!AN24,IF($J$9=50,Commande!AO24,IF($J$9=51,Commande!AP24,IF($J$9=52,Commande!AQ24,IF($J$9=1,Commande!AR24,IF($J$9=2,Commande!AS24,IF($J$9=3,Commande!AT24,IF($J$9=4,Commande!AU24,IF($J$9=5,Commande!AV24,IF($J$9=6,Commande!AW24,IF($J$9=7,Commande!AX24,IF($J$9=8,Commande!AY24,IF($J$9=9,Commande!AZ24,IF($J$9=10,Commande!BA24,IF($J$9=11,Commande!BB24,IF($J$9=12,Commande!BC24,IF($J$9=13,Commande!BD24,IF($J$9=14,Commande!BE24,IF($J$9=15,Commande!BF24,IF($J$9=16,Commande!BG24,IF($J$9=17,Commande!BH24,IF($J$9=18,Commande!BI24,IF($J$9=19,Commande!BJ24,IF($J$9=20,Commande!BK24,IF($J$9=21,Commande!BL24,IF($J$9=22,Commande!BM24,IF($J$9=23,Commande!BN24,IF($J$9=24,Commande!BO24,IF($J$9=25,Commande!BP24,IF($J$9=26,Commande!R24,IF($J$9=27,Commande!S24,IF($J$9=28,Commande!T24,IF($J$9=29,Commande!U24,IF($J$9=30,Commande!V24,IF($J$9=31,Commande!W24,IF($J$9=32,Commande!X24,IF($J$9=33,Commande!Y24,IF($J$9=34,Commande!Z24,IF($J$9=35,Commande!AA24,))))))))))))))))))))))))))))))))))))))))))))))))))))</f>
        <v>0</v>
      </c>
      <c r="K28" s="55" t="str">
        <f>IF(Commande!O24=0,"","Erreur")</f>
        <v/>
      </c>
    </row>
    <row r="29" spans="1:11" hidden="1">
      <c r="A29" s="91"/>
      <c r="B29" s="91"/>
      <c r="C29" s="92" t="s">
        <v>520</v>
      </c>
      <c r="D29" s="92"/>
      <c r="E29" s="91"/>
      <c r="F29" s="91"/>
      <c r="G29" s="91"/>
      <c r="H29" s="91"/>
      <c r="I29" s="91"/>
      <c r="J29" s="91">
        <f>SUBTOTAL(9,J28:J28)</f>
        <v>0</v>
      </c>
      <c r="K29" s="91"/>
    </row>
    <row r="30" spans="1:11">
      <c r="A30" s="55">
        <f>IF(Commande!A25&lt;&gt;"",Commande!A25,"")</f>
        <v>15429</v>
      </c>
      <c r="B30" s="55" t="str">
        <f>IF(Commande!J25&lt;&gt;"",Commande!J25,"")</f>
        <v>S4</v>
      </c>
      <c r="C30" s="59" t="str">
        <f>IF(Commande!B25&lt;&gt;"",Commande!B25,"")</f>
        <v>CAREX Howardii</v>
      </c>
      <c r="D30" s="59" t="str">
        <f>IF(Commande!C25&lt;&gt;"",Commande!C25,"")</f>
        <v xml:space="preserve">Phoenix green </v>
      </c>
      <c r="E30" s="55">
        <f>IF(Commande!F25&lt;&gt;"",Commande!F25,"")</f>
        <v>12</v>
      </c>
      <c r="F30" s="55" t="str">
        <f>IF(Commande!D25&lt;&gt;"",Commande!D25,"")</f>
        <v>S</v>
      </c>
      <c r="G30" s="55" t="str">
        <f>IF(Commande!L25&lt;&gt;"",Commande!L25,"")</f>
        <v>M3</v>
      </c>
      <c r="H30" s="55" t="str">
        <f>IF(Commande!H25&lt;&gt;"",Commande!H25,"")</f>
        <v>A</v>
      </c>
      <c r="I30" s="55" t="str">
        <f>IF(Commande!I25&lt;&gt;"",Commande!I25,"")</f>
        <v/>
      </c>
      <c r="J30" s="55">
        <f>IF($J$9=36,Commande!AB25,IF($J$9=37,Commande!AC25,IF($J$9=38,Commande!AD25,IF($J$9=39,Commande!AE25,IF($J$9=40,Commande!AF25,IF($J$9=41,Commande!AG25,IF($J$9=42,Commande!AH25,IF($J$9=43,Commande!AI25,IF($J$9=44,Commande!AJ25,IF($J$9=45,Commande!AK25,IF($J$9=46,Commande!AL25,IF($J$9=47,Commande!AL25,IF($J$9=48,Commande!AM25,IF($J$9=49,Commande!AN25,IF($J$9=50,Commande!AO25,IF($J$9=51,Commande!AP25,IF($J$9=52,Commande!AQ25,IF($J$9=1,Commande!AR25,IF($J$9=2,Commande!AS25,IF($J$9=3,Commande!AT25,IF($J$9=4,Commande!AU25,IF($J$9=5,Commande!AV25,IF($J$9=6,Commande!AW25,IF($J$9=7,Commande!AX25,IF($J$9=8,Commande!AY25,IF($J$9=9,Commande!AZ25,IF($J$9=10,Commande!BA25,IF($J$9=11,Commande!BB25,IF($J$9=12,Commande!BC25,IF($J$9=13,Commande!BD25,IF($J$9=14,Commande!BE25,IF($J$9=15,Commande!BF25,IF($J$9=16,Commande!BG25,IF($J$9=17,Commande!BH25,IF($J$9=18,Commande!BI25,IF($J$9=19,Commande!BJ25,IF($J$9=20,Commande!BK25,IF($J$9=21,Commande!BL25,IF($J$9=22,Commande!BM25,IF($J$9=23,Commande!BN25,IF($J$9=24,Commande!BO25,IF($J$9=25,Commande!BP25,IF($J$9=26,Commande!R25,IF($J$9=27,Commande!S25,IF($J$9=28,Commande!T25,IF($J$9=29,Commande!U25,IF($J$9=30,Commande!V25,IF($J$9=31,Commande!W25,IF($J$9=32,Commande!X25,IF($J$9=33,Commande!Y25,IF($J$9=34,Commande!Z25,IF($J$9=35,Commande!AA25,))))))))))))))))))))))))))))))))))))))))))))))))))))</f>
        <v>0</v>
      </c>
      <c r="K30" s="55" t="str">
        <f>IF(Commande!O25=0,"","Erreur")</f>
        <v/>
      </c>
    </row>
    <row r="31" spans="1:11" hidden="1">
      <c r="A31" s="91"/>
      <c r="B31" s="91"/>
      <c r="C31" s="92" t="s">
        <v>521</v>
      </c>
      <c r="D31" s="92"/>
      <c r="E31" s="91"/>
      <c r="F31" s="91"/>
      <c r="G31" s="91"/>
      <c r="H31" s="91"/>
      <c r="I31" s="91"/>
      <c r="J31" s="91">
        <f>SUBTOTAL(9,J30:J30)</f>
        <v>0</v>
      </c>
      <c r="K31" s="91"/>
    </row>
    <row r="32" spans="1:11">
      <c r="A32" s="55">
        <f>IF(Commande!A26&lt;&gt;"",Commande!A26,"")</f>
        <v>13673</v>
      </c>
      <c r="B32" s="55" t="str">
        <f>IF(Commande!J26&lt;&gt;"",Commande!J26,"")</f>
        <v>S4</v>
      </c>
      <c r="C32" s="59" t="str">
        <f>IF(Commande!B26&lt;&gt;"",Commande!B26,"")</f>
        <v>CAREX Testacea</v>
      </c>
      <c r="D32" s="59" t="str">
        <f>IF(Commande!C26&lt;&gt;"",Commande!C26,"")</f>
        <v>Prairie fire</v>
      </c>
      <c r="E32" s="55">
        <f>IF(Commande!F26&lt;&gt;"",Commande!F26,"")</f>
        <v>10</v>
      </c>
      <c r="F32" s="55" t="str">
        <f>IF(Commande!D26&lt;&gt;"",Commande!D26,"")</f>
        <v>S</v>
      </c>
      <c r="G32" s="55" t="str">
        <f>IF(Commande!L26&lt;&gt;"",Commande!L26,"")</f>
        <v>M3</v>
      </c>
      <c r="H32" s="55" t="str">
        <f>IF(Commande!H26&lt;&gt;"",Commande!H26,"")</f>
        <v>D</v>
      </c>
      <c r="I32" s="55" t="str">
        <f>IF(Commande!I26&lt;&gt;"",Commande!I26,"")</f>
        <v/>
      </c>
      <c r="J32" s="55">
        <f>IF($J$9=36,Commande!AB26,IF($J$9=37,Commande!AC26,IF($J$9=38,Commande!AD26,IF($J$9=39,Commande!AE26,IF($J$9=40,Commande!AF26,IF($J$9=41,Commande!AG26,IF($J$9=42,Commande!AH26,IF($J$9=43,Commande!AI26,IF($J$9=44,Commande!AJ26,IF($J$9=45,Commande!AK26,IF($J$9=46,Commande!AL26,IF($J$9=47,Commande!AL26,IF($J$9=48,Commande!AM26,IF($J$9=49,Commande!AN26,IF($J$9=50,Commande!AO26,IF($J$9=51,Commande!AP26,IF($J$9=52,Commande!AQ26,IF($J$9=1,Commande!AR26,IF($J$9=2,Commande!AS26,IF($J$9=3,Commande!AT26,IF($J$9=4,Commande!AU26,IF($J$9=5,Commande!AV26,IF($J$9=6,Commande!AW26,IF($J$9=7,Commande!AX26,IF($J$9=8,Commande!AY26,IF($J$9=9,Commande!AZ26,IF($J$9=10,Commande!BA26,IF($J$9=11,Commande!BB26,IF($J$9=12,Commande!BC26,IF($J$9=13,Commande!BD26,IF($J$9=14,Commande!BE26,IF($J$9=15,Commande!BF26,IF($J$9=16,Commande!BG26,IF($J$9=17,Commande!BH26,IF($J$9=18,Commande!BI26,IF($J$9=19,Commande!BJ26,IF($J$9=20,Commande!BK26,IF($J$9=21,Commande!BL26,IF($J$9=22,Commande!BM26,IF($J$9=23,Commande!BN26,IF($J$9=24,Commande!BO26,IF($J$9=25,Commande!BP26,IF($J$9=26,Commande!R26,IF($J$9=27,Commande!S26,IF($J$9=28,Commande!T26,IF($J$9=29,Commande!U26,IF($J$9=30,Commande!V26,IF($J$9=31,Commande!W26,IF($J$9=32,Commande!X26,IF($J$9=33,Commande!Y26,IF($J$9=34,Commande!Z26,IF($J$9=35,Commande!AA26,))))))))))))))))))))))))))))))))))))))))))))))))))))</f>
        <v>0</v>
      </c>
      <c r="K32" s="55" t="str">
        <f>IF(Commande!O26=0,"","Erreur")</f>
        <v/>
      </c>
    </row>
    <row r="33" spans="1:11" hidden="1">
      <c r="A33" s="91"/>
      <c r="B33" s="91"/>
      <c r="C33" s="92" t="s">
        <v>522</v>
      </c>
      <c r="D33" s="92"/>
      <c r="E33" s="91"/>
      <c r="F33" s="91"/>
      <c r="G33" s="91"/>
      <c r="H33" s="91"/>
      <c r="I33" s="91"/>
      <c r="J33" s="91">
        <f>SUBTOTAL(9,J32:J32)</f>
        <v>0</v>
      </c>
      <c r="K33" s="91"/>
    </row>
    <row r="34" spans="1:11">
      <c r="A34" s="55">
        <f>IF(Commande!A27&lt;&gt;"",Commande!A27,"")</f>
        <v>2361</v>
      </c>
      <c r="B34" s="55" t="str">
        <f>IF(Commande!J27&lt;&gt;"",Commande!J27,"")</f>
        <v>S3B</v>
      </c>
      <c r="C34" s="59" t="str">
        <f>IF(Commande!B27&lt;&gt;"",Commande!B27,"")</f>
        <v>CHLOROPHYTUM</v>
      </c>
      <c r="D34" s="59" t="str">
        <f>IF(Commande!C27&lt;&gt;"",Commande!C27,"")</f>
        <v>Elatum</v>
      </c>
      <c r="E34" s="55">
        <f>IF(Commande!F27&lt;&gt;"",Commande!F27,"")</f>
        <v>6</v>
      </c>
      <c r="F34" s="55" t="str">
        <f>IF(Commande!D27&lt;&gt;"",Commande!D27,"")</f>
        <v>B</v>
      </c>
      <c r="G34" s="55" t="str">
        <f>IF(Commande!L27&lt;&gt;"",Commande!L27,"")</f>
        <v>M3</v>
      </c>
      <c r="H34" s="55" t="str">
        <f>IF(Commande!H27&lt;&gt;"",Commande!H27,"")</f>
        <v>A</v>
      </c>
      <c r="I34" s="55" t="str">
        <f>IF(Commande!I27&lt;&gt;"",Commande!I27,"")</f>
        <v/>
      </c>
      <c r="J34" s="55">
        <f>IF($J$9=36,Commande!AB27,IF($J$9=37,Commande!AC27,IF($J$9=38,Commande!AD27,IF($J$9=39,Commande!AE27,IF($J$9=40,Commande!AF27,IF($J$9=41,Commande!AG27,IF($J$9=42,Commande!AH27,IF($J$9=43,Commande!AI27,IF($J$9=44,Commande!AJ27,IF($J$9=45,Commande!AK27,IF($J$9=46,Commande!AL27,IF($J$9=47,Commande!AL27,IF($J$9=48,Commande!AM27,IF($J$9=49,Commande!AN27,IF($J$9=50,Commande!AO27,IF($J$9=51,Commande!AP27,IF($J$9=52,Commande!AQ27,IF($J$9=1,Commande!AR27,IF($J$9=2,Commande!AS27,IF($J$9=3,Commande!AT27,IF($J$9=4,Commande!AU27,IF($J$9=5,Commande!AV27,IF($J$9=6,Commande!AW27,IF($J$9=7,Commande!AX27,IF($J$9=8,Commande!AY27,IF($J$9=9,Commande!AZ27,IF($J$9=10,Commande!BA27,IF($J$9=11,Commande!BB27,IF($J$9=12,Commande!BC27,IF($J$9=13,Commande!BD27,IF($J$9=14,Commande!BE27,IF($J$9=15,Commande!BF27,IF($J$9=16,Commande!BG27,IF($J$9=17,Commande!BH27,IF($J$9=18,Commande!BI27,IF($J$9=19,Commande!BJ27,IF($J$9=20,Commande!BK27,IF($J$9=21,Commande!BL27,IF($J$9=22,Commande!BM27,IF($J$9=23,Commande!BN27,IF($J$9=24,Commande!BO27,IF($J$9=25,Commande!BP27,IF($J$9=26,Commande!R27,IF($J$9=27,Commande!S27,IF($J$9=28,Commande!T27,IF($J$9=29,Commande!U27,IF($J$9=30,Commande!V27,IF($J$9=31,Commande!W27,IF($J$9=32,Commande!X27,IF($J$9=33,Commande!Y27,IF($J$9=34,Commande!Z27,IF($J$9=35,Commande!AA27,))))))))))))))))))))))))))))))))))))))))))))))))))))</f>
        <v>0</v>
      </c>
      <c r="K34" s="55" t="str">
        <f>IF(Commande!O27=0,"","Erreur")</f>
        <v/>
      </c>
    </row>
    <row r="35" spans="1:11">
      <c r="A35" s="55">
        <f>IF(Commande!A28&lt;&gt;"",Commande!A28,"")</f>
        <v>14598</v>
      </c>
      <c r="B35" s="55" t="str">
        <f>IF(Commande!J28&lt;&gt;"",Commande!J28,"")</f>
        <v>S3B</v>
      </c>
      <c r="C35" s="59" t="str">
        <f>IF(Commande!B28&lt;&gt;"",Commande!B28,"")</f>
        <v>CHLOROPHYTUM</v>
      </c>
      <c r="D35" s="59" t="str">
        <f>IF(Commande!C28&lt;&gt;"",Commande!C28,"")</f>
        <v>Giganteum variegatum</v>
      </c>
      <c r="E35" s="55">
        <f>IF(Commande!F28&lt;&gt;"",Commande!F28,"")</f>
        <v>6</v>
      </c>
      <c r="F35" s="55" t="str">
        <f>IF(Commande!D28&lt;&gt;"",Commande!D28,"")</f>
        <v>B</v>
      </c>
      <c r="G35" s="55" t="str">
        <f>IF(Commande!L28&lt;&gt;"",Commande!L28,"")</f>
        <v>M3</v>
      </c>
      <c r="H35" s="55" t="str">
        <f>IF(Commande!H28&lt;&gt;"",Commande!H28,"")</f>
        <v>A</v>
      </c>
      <c r="I35" s="55" t="str">
        <f>IF(Commande!I28&lt;&gt;"",Commande!I28,"")</f>
        <v/>
      </c>
      <c r="J35" s="55">
        <f>IF($J$9=36,Commande!AB28,IF($J$9=37,Commande!AC28,IF($J$9=38,Commande!AD28,IF($J$9=39,Commande!AE28,IF($J$9=40,Commande!AF28,IF($J$9=41,Commande!AG28,IF($J$9=42,Commande!AH28,IF($J$9=43,Commande!AI28,IF($J$9=44,Commande!AJ28,IF($J$9=45,Commande!AK28,IF($J$9=46,Commande!AL28,IF($J$9=47,Commande!AL28,IF($J$9=48,Commande!AM28,IF($J$9=49,Commande!AN28,IF($J$9=50,Commande!AO28,IF($J$9=51,Commande!AP28,IF($J$9=52,Commande!AQ28,IF($J$9=1,Commande!AR28,IF($J$9=2,Commande!AS28,IF($J$9=3,Commande!AT28,IF($J$9=4,Commande!AU28,IF($J$9=5,Commande!AV28,IF($J$9=6,Commande!AW28,IF($J$9=7,Commande!AX28,IF($J$9=8,Commande!AY28,IF($J$9=9,Commande!AZ28,IF($J$9=10,Commande!BA28,IF($J$9=11,Commande!BB28,IF($J$9=12,Commande!BC28,IF($J$9=13,Commande!BD28,IF($J$9=14,Commande!BE28,IF($J$9=15,Commande!BF28,IF($J$9=16,Commande!BG28,IF($J$9=17,Commande!BH28,IF($J$9=18,Commande!BI28,IF($J$9=19,Commande!BJ28,IF($J$9=20,Commande!BK28,IF($J$9=21,Commande!BL28,IF($J$9=22,Commande!BM28,IF($J$9=23,Commande!BN28,IF($J$9=24,Commande!BO28,IF($J$9=25,Commande!BP28,IF($J$9=26,Commande!R28,IF($J$9=27,Commande!S28,IF($J$9=28,Commande!T28,IF($J$9=29,Commande!U28,IF($J$9=30,Commande!V28,IF($J$9=31,Commande!W28,IF($J$9=32,Commande!X28,IF($J$9=33,Commande!Y28,IF($J$9=34,Commande!Z28,IF($J$9=35,Commande!AA28,))))))))))))))))))))))))))))))))))))))))))))))))))))</f>
        <v>0</v>
      </c>
      <c r="K35" s="55" t="str">
        <f>IF(Commande!O28=0,"","Erreur")</f>
        <v/>
      </c>
    </row>
    <row r="36" spans="1:11" hidden="1">
      <c r="A36" s="91"/>
      <c r="B36" s="91"/>
      <c r="C36" s="92" t="s">
        <v>523</v>
      </c>
      <c r="D36" s="92"/>
      <c r="E36" s="91"/>
      <c r="F36" s="91"/>
      <c r="G36" s="91"/>
      <c r="H36" s="91"/>
      <c r="I36" s="91"/>
      <c r="J36" s="91">
        <f>SUBTOTAL(9,J34:J35)</f>
        <v>0</v>
      </c>
      <c r="K36" s="91"/>
    </row>
    <row r="37" spans="1:11">
      <c r="A37" s="55">
        <f>IF(Commande!A29&lt;&gt;"",Commande!A29,"")</f>
        <v>428</v>
      </c>
      <c r="B37" s="55" t="str">
        <f>IF(Commande!J29&lt;&gt;"",Commande!J29,"")</f>
        <v>S2</v>
      </c>
      <c r="C37" s="59" t="str">
        <f>IF(Commande!B29&lt;&gt;"",Commande!B29,"")</f>
        <v>CUPHEA HYSSOPIFOLIA</v>
      </c>
      <c r="D37" s="59" t="str">
        <f>IF(Commande!C29&lt;&gt;"",Commande!C29,"")</f>
        <v>Lilas</v>
      </c>
      <c r="E37" s="55">
        <f>IF(Commande!F29&lt;&gt;"",Commande!F29,"")</f>
        <v>10</v>
      </c>
      <c r="F37" s="55" t="str">
        <f>IF(Commande!D29&lt;&gt;"",Commande!D29,"")</f>
        <v>B</v>
      </c>
      <c r="G37" s="55" t="str">
        <f>IF(Commande!L29&lt;&gt;"",Commande!L29,"")</f>
        <v>M3</v>
      </c>
      <c r="H37" s="55" t="str">
        <f>IF(Commande!H29&lt;&gt;"",Commande!H29,"")</f>
        <v>B</v>
      </c>
      <c r="I37" s="55" t="str">
        <f>IF(Commande!I29&lt;&gt;"",Commande!I29,"")</f>
        <v/>
      </c>
      <c r="J37" s="55">
        <f>IF($J$9=36,Commande!AB29,IF($J$9=37,Commande!AC29,IF($J$9=38,Commande!AD29,IF($J$9=39,Commande!AE29,IF($J$9=40,Commande!AF29,IF($J$9=41,Commande!AG29,IF($J$9=42,Commande!AH29,IF($J$9=43,Commande!AI29,IF($J$9=44,Commande!AJ29,IF($J$9=45,Commande!AK29,IF($J$9=46,Commande!AL29,IF($J$9=47,Commande!AL29,IF($J$9=48,Commande!AM29,IF($J$9=49,Commande!AN29,IF($J$9=50,Commande!AO29,IF($J$9=51,Commande!AP29,IF($J$9=52,Commande!AQ29,IF($J$9=1,Commande!AR29,IF($J$9=2,Commande!AS29,IF($J$9=3,Commande!AT29,IF($J$9=4,Commande!AU29,IF($J$9=5,Commande!AV29,IF($J$9=6,Commande!AW29,IF($J$9=7,Commande!AX29,IF($J$9=8,Commande!AY29,IF($J$9=9,Commande!AZ29,IF($J$9=10,Commande!BA29,IF($J$9=11,Commande!BB29,IF($J$9=12,Commande!BC29,IF($J$9=13,Commande!BD29,IF($J$9=14,Commande!BE29,IF($J$9=15,Commande!BF29,IF($J$9=16,Commande!BG29,IF($J$9=17,Commande!BH29,IF($J$9=18,Commande!BI29,IF($J$9=19,Commande!BJ29,IF($J$9=20,Commande!BK29,IF($J$9=21,Commande!BL29,IF($J$9=22,Commande!BM29,IF($J$9=23,Commande!BN29,IF($J$9=24,Commande!BO29,IF($J$9=25,Commande!BP29,IF($J$9=26,Commande!R29,IF($J$9=27,Commande!S29,IF($J$9=28,Commande!T29,IF($J$9=29,Commande!U29,IF($J$9=30,Commande!V29,IF($J$9=31,Commande!W29,IF($J$9=32,Commande!X29,IF($J$9=33,Commande!Y29,IF($J$9=34,Commande!Z29,IF($J$9=35,Commande!AA29,))))))))))))))))))))))))))))))))))))))))))))))))))))</f>
        <v>0</v>
      </c>
      <c r="K37" s="55" t="str">
        <f>IF(Commande!O29=0,"","Erreur")</f>
        <v/>
      </c>
    </row>
    <row r="38" spans="1:11" hidden="1">
      <c r="A38" s="91"/>
      <c r="B38" s="91"/>
      <c r="C38" s="92" t="s">
        <v>525</v>
      </c>
      <c r="D38" s="92"/>
      <c r="E38" s="91"/>
      <c r="F38" s="91"/>
      <c r="G38" s="91"/>
      <c r="H38" s="91"/>
      <c r="I38" s="91"/>
      <c r="J38" s="91">
        <f>SUBTOTAL(9,J37:J37)</f>
        <v>0</v>
      </c>
      <c r="K38" s="91"/>
    </row>
    <row r="39" spans="1:11">
      <c r="A39" s="55">
        <f>IF(Commande!A30&lt;&gt;"",Commande!A30,"")</f>
        <v>3688</v>
      </c>
      <c r="B39" s="55" t="str">
        <f>IF(Commande!J30&lt;&gt;"",Commande!J30,"")</f>
        <v>S2</v>
      </c>
      <c r="C39" s="59" t="str">
        <f>IF(Commande!B30&lt;&gt;"",Commande!B30,"")</f>
        <v>DICHONDRA</v>
      </c>
      <c r="D39" s="59" t="str">
        <f>IF(Commande!C30&lt;&gt;"",Commande!C30,"")</f>
        <v>Silver falls</v>
      </c>
      <c r="E39" s="55">
        <f>IF(Commande!F30&lt;&gt;"",Commande!F30,"")</f>
        <v>8</v>
      </c>
      <c r="F39" s="55" t="str">
        <f>IF(Commande!D30&lt;&gt;"",Commande!D30,"")</f>
        <v>S</v>
      </c>
      <c r="G39" s="55" t="str">
        <f>IF(Commande!L30&lt;&gt;"",Commande!L30,"")</f>
        <v>M3</v>
      </c>
      <c r="H39" s="55" t="str">
        <f>IF(Commande!H30&lt;&gt;"",Commande!H30,"")</f>
        <v>A</v>
      </c>
      <c r="I39" s="55" t="str">
        <f>IF(Commande!I30&lt;&gt;"",Commande!I30,"")</f>
        <v/>
      </c>
      <c r="J39" s="55">
        <f>IF($J$9=36,Commande!AB30,IF($J$9=37,Commande!AC30,IF($J$9=38,Commande!AD30,IF($J$9=39,Commande!AE30,IF($J$9=40,Commande!AF30,IF($J$9=41,Commande!AG30,IF($J$9=42,Commande!AH30,IF($J$9=43,Commande!AI30,IF($J$9=44,Commande!AJ30,IF($J$9=45,Commande!AK30,IF($J$9=46,Commande!AL30,IF($J$9=47,Commande!AL30,IF($J$9=48,Commande!AM30,IF($J$9=49,Commande!AN30,IF($J$9=50,Commande!AO30,IF($J$9=51,Commande!AP30,IF($J$9=52,Commande!AQ30,IF($J$9=1,Commande!AR30,IF($J$9=2,Commande!AS30,IF($J$9=3,Commande!AT30,IF($J$9=4,Commande!AU30,IF($J$9=5,Commande!AV30,IF($J$9=6,Commande!AW30,IF($J$9=7,Commande!AX30,IF($J$9=8,Commande!AY30,IF($J$9=9,Commande!AZ30,IF($J$9=10,Commande!BA30,IF($J$9=11,Commande!BB30,IF($J$9=12,Commande!BC30,IF($J$9=13,Commande!BD30,IF($J$9=14,Commande!BE30,IF($J$9=15,Commande!BF30,IF($J$9=16,Commande!BG30,IF($J$9=17,Commande!BH30,IF($J$9=18,Commande!BI30,IF($J$9=19,Commande!BJ30,IF($J$9=20,Commande!BK30,IF($J$9=21,Commande!BL30,IF($J$9=22,Commande!BM30,IF($J$9=23,Commande!BN30,IF($J$9=24,Commande!BO30,IF($J$9=25,Commande!BP30,IF($J$9=26,Commande!R30,IF($J$9=27,Commande!S30,IF($J$9=28,Commande!T30,IF($J$9=29,Commande!U30,IF($J$9=30,Commande!V30,IF($J$9=31,Commande!W30,IF($J$9=32,Commande!X30,IF($J$9=33,Commande!Y30,IF($J$9=34,Commande!Z30,IF($J$9=35,Commande!AA30,))))))))))))))))))))))))))))))))))))))))))))))))))))</f>
        <v>0</v>
      </c>
      <c r="K39" s="55" t="str">
        <f>IF(Commande!O30=0,"","Erreur")</f>
        <v/>
      </c>
    </row>
    <row r="40" spans="1:11" hidden="1">
      <c r="A40" s="91"/>
      <c r="B40" s="91"/>
      <c r="C40" s="92" t="s">
        <v>532</v>
      </c>
      <c r="D40" s="92"/>
      <c r="E40" s="91"/>
      <c r="F40" s="91"/>
      <c r="G40" s="91"/>
      <c r="H40" s="91"/>
      <c r="I40" s="91"/>
      <c r="J40" s="91">
        <f>SUBTOTAL(9,J39:J39)</f>
        <v>0</v>
      </c>
      <c r="K40" s="91"/>
    </row>
    <row r="41" spans="1:11">
      <c r="A41" s="55">
        <f>IF(Commande!A31&lt;&gt;"",Commande!A31,"")</f>
        <v>23774</v>
      </c>
      <c r="B41" s="55" t="str">
        <f>IF(Commande!J31&lt;&gt;"",Commande!J31,"")</f>
        <v>S7</v>
      </c>
      <c r="C41" s="59" t="str">
        <f>IF(Commande!B31&lt;&gt;"",Commande!B31,"")</f>
        <v>ERIGERON</v>
      </c>
      <c r="D41" s="59" t="str">
        <f>IF(Commande!C31&lt;&gt;"",Commande!C31,"")</f>
        <v>Karvinskianus</v>
      </c>
      <c r="E41" s="55">
        <f>IF(Commande!F31&lt;&gt;"",Commande!F31,"")</f>
        <v>6</v>
      </c>
      <c r="F41" s="55" t="str">
        <f>IF(Commande!D31&lt;&gt;"",Commande!D31,"")</f>
        <v>B</v>
      </c>
      <c r="G41" s="55" t="str">
        <f>IF(Commande!L31&lt;&gt;"",Commande!L31,"")</f>
        <v>M3</v>
      </c>
      <c r="H41" s="55" t="str">
        <f>IF(Commande!H31&lt;&gt;"",Commande!H31,"")</f>
        <v>C</v>
      </c>
      <c r="I41" s="55" t="str">
        <f>IF(Commande!I31&lt;&gt;"",Commande!I31,"")</f>
        <v/>
      </c>
      <c r="J41" s="55">
        <f>IF($J$9=36,Commande!AB31,IF($J$9=37,Commande!AC31,IF($J$9=38,Commande!AD31,IF($J$9=39,Commande!AE31,IF($J$9=40,Commande!AF31,IF($J$9=41,Commande!AG31,IF($J$9=42,Commande!AH31,IF($J$9=43,Commande!AI31,IF($J$9=44,Commande!AJ31,IF($J$9=45,Commande!AK31,IF($J$9=46,Commande!AL31,IF($J$9=47,Commande!AL31,IF($J$9=48,Commande!AM31,IF($J$9=49,Commande!AN31,IF($J$9=50,Commande!AO31,IF($J$9=51,Commande!AP31,IF($J$9=52,Commande!AQ31,IF($J$9=1,Commande!AR31,IF($J$9=2,Commande!AS31,IF($J$9=3,Commande!AT31,IF($J$9=4,Commande!AU31,IF($J$9=5,Commande!AV31,IF($J$9=6,Commande!AW31,IF($J$9=7,Commande!AX31,IF($J$9=8,Commande!AY31,IF($J$9=9,Commande!AZ31,IF($J$9=10,Commande!BA31,IF($J$9=11,Commande!BB31,IF($J$9=12,Commande!BC31,IF($J$9=13,Commande!BD31,IF($J$9=14,Commande!BE31,IF($J$9=15,Commande!BF31,IF($J$9=16,Commande!BG31,IF($J$9=17,Commande!BH31,IF($J$9=18,Commande!BI31,IF($J$9=19,Commande!BJ31,IF($J$9=20,Commande!BK31,IF($J$9=21,Commande!BL31,IF($J$9=22,Commande!BM31,IF($J$9=23,Commande!BN31,IF($J$9=24,Commande!BO31,IF($J$9=25,Commande!BP31,IF($J$9=26,Commande!R31,IF($J$9=27,Commande!S31,IF($J$9=28,Commande!T31,IF($J$9=29,Commande!U31,IF($J$9=30,Commande!V31,IF($J$9=31,Commande!W31,IF($J$9=32,Commande!X31,IF($J$9=33,Commande!Y31,IF($J$9=34,Commande!Z31,IF($J$9=35,Commande!AA31,))))))))))))))))))))))))))))))))))))))))))))))))))))</f>
        <v>0</v>
      </c>
      <c r="K41" s="55" t="str">
        <f>IF(Commande!O31=0,"","Erreur")</f>
        <v/>
      </c>
    </row>
    <row r="42" spans="1:11" hidden="1">
      <c r="A42" s="91"/>
      <c r="B42" s="91"/>
      <c r="C42" s="92" t="s">
        <v>534</v>
      </c>
      <c r="D42" s="92"/>
      <c r="E42" s="91"/>
      <c r="F42" s="91"/>
      <c r="G42" s="91"/>
      <c r="H42" s="91"/>
      <c r="I42" s="91"/>
      <c r="J42" s="91">
        <f>SUBTOTAL(9,J41:J41)</f>
        <v>0</v>
      </c>
      <c r="K42" s="91"/>
    </row>
    <row r="43" spans="1:11">
      <c r="A43" s="55">
        <f>IF(Commande!A32&lt;&gt;"",Commande!A32,"")</f>
        <v>25117</v>
      </c>
      <c r="B43" s="55" t="str">
        <f>IF(Commande!J32&lt;&gt;"",Commande!J32,"")</f>
        <v>S4</v>
      </c>
      <c r="C43" s="59" t="str">
        <f>IF(Commande!B32&lt;&gt;"",Commande!B32,"")</f>
        <v>EUCALYPTUS</v>
      </c>
      <c r="D43" s="59" t="str">
        <f>IF(Commande!C32&lt;&gt;"",Commande!C32,"")</f>
        <v>Cinerea</v>
      </c>
      <c r="E43" s="55">
        <f>IF(Commande!F32&lt;&gt;"",Commande!F32,"")</f>
        <v>12</v>
      </c>
      <c r="F43" s="55" t="str">
        <f>IF(Commande!D32&lt;&gt;"",Commande!D32,"")</f>
        <v>S</v>
      </c>
      <c r="G43" s="55" t="str">
        <f>IF(Commande!L32&lt;&gt;"",Commande!L32,"")</f>
        <v>M3</v>
      </c>
      <c r="H43" s="55" t="str">
        <f>IF(Commande!H32&lt;&gt;"",Commande!H32,"")</f>
        <v>D</v>
      </c>
      <c r="I43" s="55" t="str">
        <f>IF(Commande!I32&lt;&gt;"",Commande!I32,"")</f>
        <v/>
      </c>
      <c r="J43" s="55">
        <f>IF($J$9=36,Commande!AB32,IF($J$9=37,Commande!AC32,IF($J$9=38,Commande!AD32,IF($J$9=39,Commande!AE32,IF($J$9=40,Commande!AF32,IF($J$9=41,Commande!AG32,IF($J$9=42,Commande!AH32,IF($J$9=43,Commande!AI32,IF($J$9=44,Commande!AJ32,IF($J$9=45,Commande!AK32,IF($J$9=46,Commande!AL32,IF($J$9=47,Commande!AL32,IF($J$9=48,Commande!AM32,IF($J$9=49,Commande!AN32,IF($J$9=50,Commande!AO32,IF($J$9=51,Commande!AP32,IF($J$9=52,Commande!AQ32,IF($J$9=1,Commande!AR32,IF($J$9=2,Commande!AS32,IF($J$9=3,Commande!AT32,IF($J$9=4,Commande!AU32,IF($J$9=5,Commande!AV32,IF($J$9=6,Commande!AW32,IF($J$9=7,Commande!AX32,IF($J$9=8,Commande!AY32,IF($J$9=9,Commande!AZ32,IF($J$9=10,Commande!BA32,IF($J$9=11,Commande!BB32,IF($J$9=12,Commande!BC32,IF($J$9=13,Commande!BD32,IF($J$9=14,Commande!BE32,IF($J$9=15,Commande!BF32,IF($J$9=16,Commande!BG32,IF($J$9=17,Commande!BH32,IF($J$9=18,Commande!BI32,IF($J$9=19,Commande!BJ32,IF($J$9=20,Commande!BK32,IF($J$9=21,Commande!BL32,IF($J$9=22,Commande!BM32,IF($J$9=23,Commande!BN32,IF($J$9=24,Commande!BO32,IF($J$9=25,Commande!BP32,IF($J$9=26,Commande!R32,IF($J$9=27,Commande!S32,IF($J$9=28,Commande!T32,IF($J$9=29,Commande!U32,IF($J$9=30,Commande!V32,IF($J$9=31,Commande!W32,IF($J$9=32,Commande!X32,IF($J$9=33,Commande!Y32,IF($J$9=34,Commande!Z32,IF($J$9=35,Commande!AA32,))))))))))))))))))))))))))))))))))))))))))))))))))))</f>
        <v>0</v>
      </c>
      <c r="K43" s="55" t="str">
        <f>IF(Commande!O32=0,"","Erreur")</f>
        <v/>
      </c>
    </row>
    <row r="44" spans="1:11" hidden="1">
      <c r="A44" s="91"/>
      <c r="B44" s="91"/>
      <c r="C44" s="92" t="s">
        <v>535</v>
      </c>
      <c r="D44" s="92"/>
      <c r="E44" s="91"/>
      <c r="F44" s="91"/>
      <c r="G44" s="91"/>
      <c r="H44" s="91"/>
      <c r="I44" s="91"/>
      <c r="J44" s="91">
        <f>SUBTOTAL(9,J43:J43)</f>
        <v>0</v>
      </c>
      <c r="K44" s="91"/>
    </row>
    <row r="45" spans="1:11">
      <c r="A45" s="55">
        <f>IF(Commande!A33&lt;&gt;"",Commande!A33,"")</f>
        <v>23175</v>
      </c>
      <c r="B45" s="55" t="str">
        <f>IF(Commande!J33&lt;&gt;"",Commande!J33,"")</f>
        <v>S4</v>
      </c>
      <c r="C45" s="59" t="str">
        <f>IF(Commande!B33&lt;&gt;"",Commande!B33,"")</f>
        <v>EUCALYPTUS PULVERULENTA</v>
      </c>
      <c r="D45" s="59" t="str">
        <f>IF(Commande!C33&lt;&gt;"",Commande!C33,"")</f>
        <v>Baby Blue</v>
      </c>
      <c r="E45" s="55">
        <f>IF(Commande!F33&lt;&gt;"",Commande!F33,"")</f>
        <v>12</v>
      </c>
      <c r="F45" s="55" t="str">
        <f>IF(Commande!D33&lt;&gt;"",Commande!D33,"")</f>
        <v>S</v>
      </c>
      <c r="G45" s="55" t="str">
        <f>IF(Commande!L33&lt;&gt;"",Commande!L33,"")</f>
        <v>M3</v>
      </c>
      <c r="H45" s="55" t="str">
        <f>IF(Commande!H33&lt;&gt;"",Commande!H33,"")</f>
        <v>D</v>
      </c>
      <c r="I45" s="55" t="str">
        <f>IF(Commande!I33&lt;&gt;"",Commande!I33,"")</f>
        <v/>
      </c>
      <c r="J45" s="55">
        <f>IF($J$9=36,Commande!AB33,IF($J$9=37,Commande!AC33,IF($J$9=38,Commande!AD33,IF($J$9=39,Commande!AE33,IF($J$9=40,Commande!AF33,IF($J$9=41,Commande!AG33,IF($J$9=42,Commande!AH33,IF($J$9=43,Commande!AI33,IF($J$9=44,Commande!AJ33,IF($J$9=45,Commande!AK33,IF($J$9=46,Commande!AL33,IF($J$9=47,Commande!AL33,IF($J$9=48,Commande!AM33,IF($J$9=49,Commande!AN33,IF($J$9=50,Commande!AO33,IF($J$9=51,Commande!AP33,IF($J$9=52,Commande!AQ33,IF($J$9=1,Commande!AR33,IF($J$9=2,Commande!AS33,IF($J$9=3,Commande!AT33,IF($J$9=4,Commande!AU33,IF($J$9=5,Commande!AV33,IF($J$9=6,Commande!AW33,IF($J$9=7,Commande!AX33,IF($J$9=8,Commande!AY33,IF($J$9=9,Commande!AZ33,IF($J$9=10,Commande!BA33,IF($J$9=11,Commande!BB33,IF($J$9=12,Commande!BC33,IF($J$9=13,Commande!BD33,IF($J$9=14,Commande!BE33,IF($J$9=15,Commande!BF33,IF($J$9=16,Commande!BG33,IF($J$9=17,Commande!BH33,IF($J$9=18,Commande!BI33,IF($J$9=19,Commande!BJ33,IF($J$9=20,Commande!BK33,IF($J$9=21,Commande!BL33,IF($J$9=22,Commande!BM33,IF($J$9=23,Commande!BN33,IF($J$9=24,Commande!BO33,IF($J$9=25,Commande!BP33,IF($J$9=26,Commande!R33,IF($J$9=27,Commande!S33,IF($J$9=28,Commande!T33,IF($J$9=29,Commande!U33,IF($J$9=30,Commande!V33,IF($J$9=31,Commande!W33,IF($J$9=32,Commande!X33,IF($J$9=33,Commande!Y33,IF($J$9=34,Commande!Z33,IF($J$9=35,Commande!AA33,))))))))))))))))))))))))))))))))))))))))))))))))))))</f>
        <v>0</v>
      </c>
      <c r="K45" s="55" t="str">
        <f>IF(Commande!O33=0,"","Erreur")</f>
        <v/>
      </c>
    </row>
    <row r="46" spans="1:11" hidden="1">
      <c r="A46" s="91"/>
      <c r="B46" s="91"/>
      <c r="C46" s="92" t="s">
        <v>495</v>
      </c>
      <c r="D46" s="92"/>
      <c r="E46" s="91"/>
      <c r="F46" s="91"/>
      <c r="G46" s="91"/>
      <c r="H46" s="91"/>
      <c r="I46" s="91"/>
      <c r="J46" s="91">
        <f>SUBTOTAL(9,J45:J45)</f>
        <v>0</v>
      </c>
      <c r="K46" s="91"/>
    </row>
    <row r="47" spans="1:11">
      <c r="A47" s="55">
        <f>IF(Commande!A34&lt;&gt;"",Commande!A34,"")</f>
        <v>3693</v>
      </c>
      <c r="B47" s="55" t="str">
        <f>IF(Commande!J34&lt;&gt;"",Commande!J34,"")</f>
        <v>S4</v>
      </c>
      <c r="C47" s="59" t="str">
        <f>IF(Commande!B34&lt;&gt;"",Commande!B34,"")</f>
        <v>FESTUCA</v>
      </c>
      <c r="D47" s="59" t="str">
        <f>IF(Commande!C34&lt;&gt;"",Commande!C34,"")</f>
        <v>Glauca</v>
      </c>
      <c r="E47" s="55">
        <f>IF(Commande!F34&lt;&gt;"",Commande!F34,"")</f>
        <v>8</v>
      </c>
      <c r="F47" s="55" t="str">
        <f>IF(Commande!D34&lt;&gt;"",Commande!D34,"")</f>
        <v>S</v>
      </c>
      <c r="G47" s="55" t="str">
        <f>IF(Commande!L34&lt;&gt;"",Commande!L34,"")</f>
        <v>M3</v>
      </c>
      <c r="H47" s="55" t="str">
        <f>IF(Commande!H34&lt;&gt;"",Commande!H34,"")</f>
        <v>C</v>
      </c>
      <c r="I47" s="55" t="str">
        <f>IF(Commande!I34&lt;&gt;"",Commande!I34,"")</f>
        <v/>
      </c>
      <c r="J47" s="55">
        <f>IF($J$9=36,Commande!AB34,IF($J$9=37,Commande!AC34,IF($J$9=38,Commande!AD34,IF($J$9=39,Commande!AE34,IF($J$9=40,Commande!AF34,IF($J$9=41,Commande!AG34,IF($J$9=42,Commande!AH34,IF($J$9=43,Commande!AI34,IF($J$9=44,Commande!AJ34,IF($J$9=45,Commande!AK34,IF($J$9=46,Commande!AL34,IF($J$9=47,Commande!AL34,IF($J$9=48,Commande!AM34,IF($J$9=49,Commande!AN34,IF($J$9=50,Commande!AO34,IF($J$9=51,Commande!AP34,IF($J$9=52,Commande!AQ34,IF($J$9=1,Commande!AR34,IF($J$9=2,Commande!AS34,IF($J$9=3,Commande!AT34,IF($J$9=4,Commande!AU34,IF($J$9=5,Commande!AV34,IF($J$9=6,Commande!AW34,IF($J$9=7,Commande!AX34,IF($J$9=8,Commande!AY34,IF($J$9=9,Commande!AZ34,IF($J$9=10,Commande!BA34,IF($J$9=11,Commande!BB34,IF($J$9=12,Commande!BC34,IF($J$9=13,Commande!BD34,IF($J$9=14,Commande!BE34,IF($J$9=15,Commande!BF34,IF($J$9=16,Commande!BG34,IF($J$9=17,Commande!BH34,IF($J$9=18,Commande!BI34,IF($J$9=19,Commande!BJ34,IF($J$9=20,Commande!BK34,IF($J$9=21,Commande!BL34,IF($J$9=22,Commande!BM34,IF($J$9=23,Commande!BN34,IF($J$9=24,Commande!BO34,IF($J$9=25,Commande!BP34,IF($J$9=26,Commande!R34,IF($J$9=27,Commande!S34,IF($J$9=28,Commande!T34,IF($J$9=29,Commande!U34,IF($J$9=30,Commande!V34,IF($J$9=31,Commande!W34,IF($J$9=32,Commande!X34,IF($J$9=33,Commande!Y34,IF($J$9=34,Commande!Z34,IF($J$9=35,Commande!AA34,))))))))))))))))))))))))))))))))))))))))))))))))))))</f>
        <v>0</v>
      </c>
      <c r="K47" s="55" t="str">
        <f>IF(Commande!O34=0,"","Erreur")</f>
        <v/>
      </c>
    </row>
    <row r="48" spans="1:11" hidden="1">
      <c r="A48" s="91"/>
      <c r="B48" s="91"/>
      <c r="C48" s="92" t="s">
        <v>536</v>
      </c>
      <c r="D48" s="92"/>
      <c r="E48" s="91"/>
      <c r="F48" s="91"/>
      <c r="G48" s="91"/>
      <c r="H48" s="91"/>
      <c r="I48" s="91"/>
      <c r="J48" s="91">
        <f>SUBTOTAL(9,J47:J47)</f>
        <v>0</v>
      </c>
      <c r="K48" s="91"/>
    </row>
    <row r="49" spans="1:11">
      <c r="A49" s="55">
        <f>IF(Commande!A35&lt;&gt;"",Commande!A35,"")</f>
        <v>27493</v>
      </c>
      <c r="B49" s="55" t="str">
        <f>IF(Commande!J35&lt;&gt;"",Commande!J35,"")</f>
        <v/>
      </c>
      <c r="C49" s="59" t="str">
        <f>IF(Commande!B35&lt;&gt;"",Commande!B35,"")</f>
        <v>FOUGERES</v>
      </c>
      <c r="D49" s="59" t="str">
        <f>IF(Commande!C35&lt;&gt;"",Commande!C35,"")</f>
        <v>Variés</v>
      </c>
      <c r="E49" s="55" t="str">
        <f>IF(Commande!F35&lt;&gt;"",Commande!F35,"")</f>
        <v>Qté Limité</v>
      </c>
      <c r="F49" s="55" t="str">
        <f>IF(Commande!D35&lt;&gt;"",Commande!D35,"")</f>
        <v>B</v>
      </c>
      <c r="G49" s="55" t="str">
        <f>IF(Commande!L35&lt;&gt;"",Commande!L35,"")</f>
        <v>M3</v>
      </c>
      <c r="H49" s="55" t="str">
        <f>IF(Commande!H35&lt;&gt;"",Commande!H35,"")</f>
        <v>D</v>
      </c>
      <c r="I49" s="55" t="str">
        <f>IF(Commande!I35&lt;&gt;"",Commande!I35,"")</f>
        <v/>
      </c>
      <c r="J49" s="55">
        <f>IF($J$9=36,Commande!AB35,IF($J$9=37,Commande!AC35,IF($J$9=38,Commande!AD35,IF($J$9=39,Commande!AE35,IF($J$9=40,Commande!AF35,IF($J$9=41,Commande!AG35,IF($J$9=42,Commande!AH35,IF($J$9=43,Commande!AI35,IF($J$9=44,Commande!AJ35,IF($J$9=45,Commande!AK35,IF($J$9=46,Commande!AL35,IF($J$9=47,Commande!AL35,IF($J$9=48,Commande!AM35,IF($J$9=49,Commande!AN35,IF($J$9=50,Commande!AO35,IF($J$9=51,Commande!AP35,IF($J$9=52,Commande!AQ35,IF($J$9=1,Commande!AR35,IF($J$9=2,Commande!AS35,IF($J$9=3,Commande!AT35,IF($J$9=4,Commande!AU35,IF($J$9=5,Commande!AV35,IF($J$9=6,Commande!AW35,IF($J$9=7,Commande!AX35,IF($J$9=8,Commande!AY35,IF($J$9=9,Commande!AZ35,IF($J$9=10,Commande!BA35,IF($J$9=11,Commande!BB35,IF($J$9=12,Commande!BC35,IF($J$9=13,Commande!BD35,IF($J$9=14,Commande!BE35,IF($J$9=15,Commande!BF35,IF($J$9=16,Commande!BG35,IF($J$9=17,Commande!BH35,IF($J$9=18,Commande!BI35,IF($J$9=19,Commande!BJ35,IF($J$9=20,Commande!BK35,IF($J$9=21,Commande!BL35,IF($J$9=22,Commande!BM35,IF($J$9=23,Commande!BN35,IF($J$9=24,Commande!BO35,IF($J$9=25,Commande!BP35,IF($J$9=26,Commande!R35,IF($J$9=27,Commande!S35,IF($J$9=28,Commande!T35,IF($J$9=29,Commande!U35,IF($J$9=30,Commande!V35,IF($J$9=31,Commande!W35,IF($J$9=32,Commande!X35,IF($J$9=33,Commande!Y35,IF($J$9=34,Commande!Z35,IF($J$9=35,Commande!AA35,))))))))))))))))))))))))))))))))))))))))))))))))))))</f>
        <v>0</v>
      </c>
      <c r="K49" s="55" t="str">
        <f>IF(Commande!O35=0,"","Erreur")</f>
        <v/>
      </c>
    </row>
    <row r="50" spans="1:11" hidden="1">
      <c r="A50" s="91"/>
      <c r="B50" s="91"/>
      <c r="C50" s="92" t="s">
        <v>801</v>
      </c>
      <c r="D50" s="92"/>
      <c r="E50" s="91"/>
      <c r="F50" s="91"/>
      <c r="G50" s="91"/>
      <c r="H50" s="91"/>
      <c r="I50" s="91"/>
      <c r="J50" s="91">
        <f>SUBTOTAL(9,J49:J49)</f>
        <v>0</v>
      </c>
      <c r="K50" s="91"/>
    </row>
    <row r="51" spans="1:11">
      <c r="A51" s="55">
        <f>IF(Commande!A36&lt;&gt;"",Commande!A36,"")</f>
        <v>2372</v>
      </c>
      <c r="B51" s="55" t="str">
        <f>IF(Commande!J36&lt;&gt;"",Commande!J36,"")</f>
        <v>S7</v>
      </c>
      <c r="C51" s="59" t="str">
        <f>IF(Commande!B36&lt;&gt;"",Commande!B36,"")</f>
        <v>GLECHOMA hederacea - NEPETA</v>
      </c>
      <c r="D51" s="59" t="str">
        <f>IF(Commande!C36&lt;&gt;"",Commande!C36,"")</f>
        <v>Variegata</v>
      </c>
      <c r="E51" s="55">
        <f>IF(Commande!F36&lt;&gt;"",Commande!F36,"")</f>
        <v>5</v>
      </c>
      <c r="F51" s="55" t="str">
        <f>IF(Commande!D36&lt;&gt;"",Commande!D36,"")</f>
        <v>B</v>
      </c>
      <c r="G51" s="55" t="str">
        <f>IF(Commande!L36&lt;&gt;"",Commande!L36,"")</f>
        <v>M3</v>
      </c>
      <c r="H51" s="55" t="str">
        <f>IF(Commande!H36&lt;&gt;"",Commande!H36,"")</f>
        <v>B</v>
      </c>
      <c r="I51" s="55" t="str">
        <f>IF(Commande!I36&lt;&gt;"",Commande!I36,"")</f>
        <v/>
      </c>
      <c r="J51" s="55">
        <f>IF($J$9=36,Commande!AB36,IF($J$9=37,Commande!AC36,IF($J$9=38,Commande!AD36,IF($J$9=39,Commande!AE36,IF($J$9=40,Commande!AF36,IF($J$9=41,Commande!AG36,IF($J$9=42,Commande!AH36,IF($J$9=43,Commande!AI36,IF($J$9=44,Commande!AJ36,IF($J$9=45,Commande!AK36,IF($J$9=46,Commande!AL36,IF($J$9=47,Commande!AL36,IF($J$9=48,Commande!AM36,IF($J$9=49,Commande!AN36,IF($J$9=50,Commande!AO36,IF($J$9=51,Commande!AP36,IF($J$9=52,Commande!AQ36,IF($J$9=1,Commande!AR36,IF($J$9=2,Commande!AS36,IF($J$9=3,Commande!AT36,IF($J$9=4,Commande!AU36,IF($J$9=5,Commande!AV36,IF($J$9=6,Commande!AW36,IF($J$9=7,Commande!AX36,IF($J$9=8,Commande!AY36,IF($J$9=9,Commande!AZ36,IF($J$9=10,Commande!BA36,IF($J$9=11,Commande!BB36,IF($J$9=12,Commande!BC36,IF($J$9=13,Commande!BD36,IF($J$9=14,Commande!BE36,IF($J$9=15,Commande!BF36,IF($J$9=16,Commande!BG36,IF($J$9=17,Commande!BH36,IF($J$9=18,Commande!BI36,IF($J$9=19,Commande!BJ36,IF($J$9=20,Commande!BK36,IF($J$9=21,Commande!BL36,IF($J$9=22,Commande!BM36,IF($J$9=23,Commande!BN36,IF($J$9=24,Commande!BO36,IF($J$9=25,Commande!BP36,IF($J$9=26,Commande!R36,IF($J$9=27,Commande!S36,IF($J$9=28,Commande!T36,IF($J$9=29,Commande!U36,IF($J$9=30,Commande!V36,IF($J$9=31,Commande!W36,IF($J$9=32,Commande!X36,IF($J$9=33,Commande!Y36,IF($J$9=34,Commande!Z36,IF($J$9=35,Commande!AA36,))))))))))))))))))))))))))))))))))))))))))))))))))))</f>
        <v>0</v>
      </c>
      <c r="K51" s="55" t="str">
        <f>IF(Commande!O36=0,"","Erreur")</f>
        <v/>
      </c>
    </row>
    <row r="52" spans="1:11" hidden="1">
      <c r="A52" s="91"/>
      <c r="B52" s="91"/>
      <c r="C52" s="92" t="s">
        <v>802</v>
      </c>
      <c r="D52" s="92"/>
      <c r="E52" s="91"/>
      <c r="F52" s="91"/>
      <c r="G52" s="91"/>
      <c r="H52" s="91"/>
      <c r="I52" s="91"/>
      <c r="J52" s="91">
        <f>SUBTOTAL(9,J51:J51)</f>
        <v>0</v>
      </c>
      <c r="K52" s="91"/>
    </row>
    <row r="53" spans="1:11">
      <c r="A53" s="55">
        <f>IF(Commande!A37&lt;&gt;"",Commande!A37,"")</f>
        <v>15420</v>
      </c>
      <c r="B53" s="55" t="str">
        <f>IF(Commande!J37&lt;&gt;"",Commande!J37,"")</f>
        <v>S4</v>
      </c>
      <c r="C53" s="59" t="str">
        <f>IF(Commande!B37&lt;&gt;"",Commande!B37,"")</f>
        <v>GRAMINEES VARIEES</v>
      </c>
      <c r="D53" s="59" t="str">
        <f>IF(Commande!C37&lt;&gt;"",Commande!C37,"")</f>
        <v>.</v>
      </c>
      <c r="E53" s="55">
        <f>IF(Commande!F37&lt;&gt;"",Commande!F37,"")</f>
        <v>12</v>
      </c>
      <c r="F53" s="55" t="str">
        <f>IF(Commande!D37&lt;&gt;"",Commande!D37,"")</f>
        <v>S</v>
      </c>
      <c r="G53" s="55" t="str">
        <f>IF(Commande!L37&lt;&gt;"",Commande!L37,"")</f>
        <v>M3</v>
      </c>
      <c r="H53" s="55" t="str">
        <f>IF(Commande!H37&lt;&gt;"",Commande!H37,"")</f>
        <v>E</v>
      </c>
      <c r="I53" s="55" t="str">
        <f>IF(Commande!I37&lt;&gt;"",Commande!I37,"")</f>
        <v/>
      </c>
      <c r="J53" s="55">
        <f>IF($J$9=36,Commande!AB37,IF($J$9=37,Commande!AC37,IF($J$9=38,Commande!AD37,IF($J$9=39,Commande!AE37,IF($J$9=40,Commande!AF37,IF($J$9=41,Commande!AG37,IF($J$9=42,Commande!AH37,IF($J$9=43,Commande!AI37,IF($J$9=44,Commande!AJ37,IF($J$9=45,Commande!AK37,IF($J$9=46,Commande!AL37,IF($J$9=47,Commande!AL37,IF($J$9=48,Commande!AM37,IF($J$9=49,Commande!AN37,IF($J$9=50,Commande!AO37,IF($J$9=51,Commande!AP37,IF($J$9=52,Commande!AQ37,IF($J$9=1,Commande!AR37,IF($J$9=2,Commande!AS37,IF($J$9=3,Commande!AT37,IF($J$9=4,Commande!AU37,IF($J$9=5,Commande!AV37,IF($J$9=6,Commande!AW37,IF($J$9=7,Commande!AX37,IF($J$9=8,Commande!AY37,IF($J$9=9,Commande!AZ37,IF($J$9=10,Commande!BA37,IF($J$9=11,Commande!BB37,IF($J$9=12,Commande!BC37,IF($J$9=13,Commande!BD37,IF($J$9=14,Commande!BE37,IF($J$9=15,Commande!BF37,IF($J$9=16,Commande!BG37,IF($J$9=17,Commande!BH37,IF($J$9=18,Commande!BI37,IF($J$9=19,Commande!BJ37,IF($J$9=20,Commande!BK37,IF($J$9=21,Commande!BL37,IF($J$9=22,Commande!BM37,IF($J$9=23,Commande!BN37,IF($J$9=24,Commande!BO37,IF($J$9=25,Commande!BP37,IF($J$9=26,Commande!R37,IF($J$9=27,Commande!S37,IF($J$9=28,Commande!T37,IF($J$9=29,Commande!U37,IF($J$9=30,Commande!V37,IF($J$9=31,Commande!W37,IF($J$9=32,Commande!X37,IF($J$9=33,Commande!Y37,IF($J$9=34,Commande!Z37,IF($J$9=35,Commande!AA37,))))))))))))))))))))))))))))))))))))))))))))))))))))</f>
        <v>0</v>
      </c>
      <c r="K53" s="55" t="str">
        <f>IF(Commande!O37=0,"","Erreur")</f>
        <v/>
      </c>
    </row>
    <row r="54" spans="1:11" hidden="1">
      <c r="A54" s="91"/>
      <c r="B54" s="91"/>
      <c r="C54" s="92" t="s">
        <v>541</v>
      </c>
      <c r="D54" s="92"/>
      <c r="E54" s="91"/>
      <c r="F54" s="91"/>
      <c r="G54" s="91"/>
      <c r="H54" s="91"/>
      <c r="I54" s="91"/>
      <c r="J54" s="91">
        <f>SUBTOTAL(9,J53:J53)</f>
        <v>0</v>
      </c>
      <c r="K54" s="91"/>
    </row>
    <row r="55" spans="1:11">
      <c r="A55" s="55">
        <f>IF(Commande!A38&lt;&gt;"",Commande!A38,"")</f>
        <v>25191</v>
      </c>
      <c r="B55" s="55" t="str">
        <f>IF(Commande!J38&lt;&gt;"",Commande!J38,"")</f>
        <v>S10</v>
      </c>
      <c r="C55" s="59" t="str">
        <f>IF(Commande!B38&lt;&gt;"",Commande!B38,"")</f>
        <v>HEDERA HELIX LIERRE</v>
      </c>
      <c r="D55" s="59" t="str">
        <f>IF(Commande!C38&lt;&gt;"",Commande!C38,"")</f>
        <v>Goldchild</v>
      </c>
      <c r="E55" s="55">
        <f>IF(Commande!F38&lt;&gt;"",Commande!F38,"")</f>
        <v>10</v>
      </c>
      <c r="F55" s="55" t="str">
        <f>IF(Commande!D38&lt;&gt;"",Commande!D38,"")</f>
        <v>B</v>
      </c>
      <c r="G55" s="55" t="str">
        <f>IF(Commande!L38&lt;&gt;"",Commande!L38,"")</f>
        <v>M3</v>
      </c>
      <c r="H55" s="55" t="str">
        <f>IF(Commande!H38&lt;&gt;"",Commande!H38,"")</f>
        <v>A</v>
      </c>
      <c r="I55" s="55" t="str">
        <f>IF(Commande!I38&lt;&gt;"",Commande!I38,"")</f>
        <v/>
      </c>
      <c r="J55" s="55">
        <f>IF($J$9=36,Commande!AB38,IF($J$9=37,Commande!AC38,IF($J$9=38,Commande!AD38,IF($J$9=39,Commande!AE38,IF($J$9=40,Commande!AF38,IF($J$9=41,Commande!AG38,IF($J$9=42,Commande!AH38,IF($J$9=43,Commande!AI38,IF($J$9=44,Commande!AJ38,IF($J$9=45,Commande!AK38,IF($J$9=46,Commande!AL38,IF($J$9=47,Commande!AL38,IF($J$9=48,Commande!AM38,IF($J$9=49,Commande!AN38,IF($J$9=50,Commande!AO38,IF($J$9=51,Commande!AP38,IF($J$9=52,Commande!AQ38,IF($J$9=1,Commande!AR38,IF($J$9=2,Commande!AS38,IF($J$9=3,Commande!AT38,IF($J$9=4,Commande!AU38,IF($J$9=5,Commande!AV38,IF($J$9=6,Commande!AW38,IF($J$9=7,Commande!AX38,IF($J$9=8,Commande!AY38,IF($J$9=9,Commande!AZ38,IF($J$9=10,Commande!BA38,IF($J$9=11,Commande!BB38,IF($J$9=12,Commande!BC38,IF($J$9=13,Commande!BD38,IF($J$9=14,Commande!BE38,IF($J$9=15,Commande!BF38,IF($J$9=16,Commande!BG38,IF($J$9=17,Commande!BH38,IF($J$9=18,Commande!BI38,IF($J$9=19,Commande!BJ38,IF($J$9=20,Commande!BK38,IF($J$9=21,Commande!BL38,IF($J$9=22,Commande!BM38,IF($J$9=23,Commande!BN38,IF($J$9=24,Commande!BO38,IF($J$9=25,Commande!BP38,IF($J$9=26,Commande!R38,IF($J$9=27,Commande!S38,IF($J$9=28,Commande!T38,IF($J$9=29,Commande!U38,IF($J$9=30,Commande!V38,IF($J$9=31,Commande!W38,IF($J$9=32,Commande!X38,IF($J$9=33,Commande!Y38,IF($J$9=34,Commande!Z38,IF($J$9=35,Commande!AA38,))))))))))))))))))))))))))))))))))))))))))))))))))))</f>
        <v>0</v>
      </c>
      <c r="K55" s="55" t="str">
        <f>IF(Commande!O38=0,"","Erreur")</f>
        <v/>
      </c>
    </row>
    <row r="56" spans="1:11">
      <c r="A56" s="55">
        <f>IF(Commande!A39&lt;&gt;"",Commande!A39,"")</f>
        <v>15071</v>
      </c>
      <c r="B56" s="55" t="str">
        <f>IF(Commande!J39&lt;&gt;"",Commande!J39,"")</f>
        <v>S10</v>
      </c>
      <c r="C56" s="59" t="str">
        <f>IF(Commande!B39&lt;&gt;"",Commande!B39,"")</f>
        <v>HEDERA HELIX LIERRE</v>
      </c>
      <c r="D56" s="59" t="str">
        <f>IF(Commande!C39&lt;&gt;"",Commande!C39,"")</f>
        <v>Green</v>
      </c>
      <c r="E56" s="55">
        <f>IF(Commande!F39&lt;&gt;"",Commande!F39,"")</f>
        <v>10</v>
      </c>
      <c r="F56" s="55" t="str">
        <f>IF(Commande!D39&lt;&gt;"",Commande!D39,"")</f>
        <v>B</v>
      </c>
      <c r="G56" s="55" t="str">
        <f>IF(Commande!L39&lt;&gt;"",Commande!L39,"")</f>
        <v>M3</v>
      </c>
      <c r="H56" s="55" t="str">
        <f>IF(Commande!H39&lt;&gt;"",Commande!H39,"")</f>
        <v>A</v>
      </c>
      <c r="I56" s="55" t="str">
        <f>IF(Commande!I39&lt;&gt;"",Commande!I39,"")</f>
        <v/>
      </c>
      <c r="J56" s="55">
        <f>IF($J$9=36,Commande!AB39,IF($J$9=37,Commande!AC39,IF($J$9=38,Commande!AD39,IF($J$9=39,Commande!AE39,IF($J$9=40,Commande!AF39,IF($J$9=41,Commande!AG39,IF($J$9=42,Commande!AH39,IF($J$9=43,Commande!AI39,IF($J$9=44,Commande!AJ39,IF($J$9=45,Commande!AK39,IF($J$9=46,Commande!AL39,IF($J$9=47,Commande!AL39,IF($J$9=48,Commande!AM39,IF($J$9=49,Commande!AN39,IF($J$9=50,Commande!AO39,IF($J$9=51,Commande!AP39,IF($J$9=52,Commande!AQ39,IF($J$9=1,Commande!AR39,IF($J$9=2,Commande!AS39,IF($J$9=3,Commande!AT39,IF($J$9=4,Commande!AU39,IF($J$9=5,Commande!AV39,IF($J$9=6,Commande!AW39,IF($J$9=7,Commande!AX39,IF($J$9=8,Commande!AY39,IF($J$9=9,Commande!AZ39,IF($J$9=10,Commande!BA39,IF($J$9=11,Commande!BB39,IF($J$9=12,Commande!BC39,IF($J$9=13,Commande!BD39,IF($J$9=14,Commande!BE39,IF($J$9=15,Commande!BF39,IF($J$9=16,Commande!BG39,IF($J$9=17,Commande!BH39,IF($J$9=18,Commande!BI39,IF($J$9=19,Commande!BJ39,IF($J$9=20,Commande!BK39,IF($J$9=21,Commande!BL39,IF($J$9=22,Commande!BM39,IF($J$9=23,Commande!BN39,IF($J$9=24,Commande!BO39,IF($J$9=25,Commande!BP39,IF($J$9=26,Commande!R39,IF($J$9=27,Commande!S39,IF($J$9=28,Commande!T39,IF($J$9=29,Commande!U39,IF($J$9=30,Commande!V39,IF($J$9=31,Commande!W39,IF($J$9=32,Commande!X39,IF($J$9=33,Commande!Y39,IF($J$9=34,Commande!Z39,IF($J$9=35,Commande!AA39,))))))))))))))))))))))))))))))))))))))))))))))))))))</f>
        <v>0</v>
      </c>
      <c r="K56" s="55" t="str">
        <f>IF(Commande!O39=0,"","Erreur")</f>
        <v/>
      </c>
    </row>
    <row r="57" spans="1:11">
      <c r="A57" s="55">
        <f>IF(Commande!A40&lt;&gt;"",Commande!A40,"")</f>
        <v>15073</v>
      </c>
      <c r="B57" s="55" t="str">
        <f>IF(Commande!J40&lt;&gt;"",Commande!J40,"")</f>
        <v>S10</v>
      </c>
      <c r="C57" s="59" t="str">
        <f>IF(Commande!B40&lt;&gt;"",Commande!B40,"")</f>
        <v>HEDERA HELIX LIERRE</v>
      </c>
      <c r="D57" s="59" t="str">
        <f>IF(Commande!C40&lt;&gt;"",Commande!C40,"")</f>
        <v>Mini white wonder</v>
      </c>
      <c r="E57" s="55">
        <f>IF(Commande!F40&lt;&gt;"",Commande!F40,"")</f>
        <v>10</v>
      </c>
      <c r="F57" s="55" t="str">
        <f>IF(Commande!D40&lt;&gt;"",Commande!D40,"")</f>
        <v>B</v>
      </c>
      <c r="G57" s="55" t="str">
        <f>IF(Commande!L40&lt;&gt;"",Commande!L40,"")</f>
        <v>M3</v>
      </c>
      <c r="H57" s="55" t="str">
        <f>IF(Commande!H40&lt;&gt;"",Commande!H40,"")</f>
        <v>A</v>
      </c>
      <c r="I57" s="55" t="str">
        <f>IF(Commande!I40&lt;&gt;"",Commande!I40,"")</f>
        <v/>
      </c>
      <c r="J57" s="55">
        <f>IF($J$9=36,Commande!AB40,IF($J$9=37,Commande!AC40,IF($J$9=38,Commande!AD40,IF($J$9=39,Commande!AE40,IF($J$9=40,Commande!AF40,IF($J$9=41,Commande!AG40,IF($J$9=42,Commande!AH40,IF($J$9=43,Commande!AI40,IF($J$9=44,Commande!AJ40,IF($J$9=45,Commande!AK40,IF($J$9=46,Commande!AL40,IF($J$9=47,Commande!AL40,IF($J$9=48,Commande!AM40,IF($J$9=49,Commande!AN40,IF($J$9=50,Commande!AO40,IF($J$9=51,Commande!AP40,IF($J$9=52,Commande!AQ40,IF($J$9=1,Commande!AR40,IF($J$9=2,Commande!AS40,IF($J$9=3,Commande!AT40,IF($J$9=4,Commande!AU40,IF($J$9=5,Commande!AV40,IF($J$9=6,Commande!AW40,IF($J$9=7,Commande!AX40,IF($J$9=8,Commande!AY40,IF($J$9=9,Commande!AZ40,IF($J$9=10,Commande!BA40,IF($J$9=11,Commande!BB40,IF($J$9=12,Commande!BC40,IF($J$9=13,Commande!BD40,IF($J$9=14,Commande!BE40,IF($J$9=15,Commande!BF40,IF($J$9=16,Commande!BG40,IF($J$9=17,Commande!BH40,IF($J$9=18,Commande!BI40,IF($J$9=19,Commande!BJ40,IF($J$9=20,Commande!BK40,IF($J$9=21,Commande!BL40,IF($J$9=22,Commande!BM40,IF($J$9=23,Commande!BN40,IF($J$9=24,Commande!BO40,IF($J$9=25,Commande!BP40,IF($J$9=26,Commande!R40,IF($J$9=27,Commande!S40,IF($J$9=28,Commande!T40,IF($J$9=29,Commande!U40,IF($J$9=30,Commande!V40,IF($J$9=31,Commande!W40,IF($J$9=32,Commande!X40,IF($J$9=33,Commande!Y40,IF($J$9=34,Commande!Z40,IF($J$9=35,Commande!AA40,))))))))))))))))))))))))))))))))))))))))))))))))))))</f>
        <v>0</v>
      </c>
      <c r="K57" s="55" t="str">
        <f>IF(Commande!O40=0,"","Erreur")</f>
        <v/>
      </c>
    </row>
    <row r="58" spans="1:11" hidden="1">
      <c r="A58" s="91"/>
      <c r="B58" s="91"/>
      <c r="C58" s="92" t="s">
        <v>542</v>
      </c>
      <c r="D58" s="92"/>
      <c r="E58" s="91"/>
      <c r="F58" s="91"/>
      <c r="G58" s="91"/>
      <c r="H58" s="91"/>
      <c r="I58" s="91"/>
      <c r="J58" s="91">
        <f>SUBTOTAL(9,J55:J57)</f>
        <v>0</v>
      </c>
      <c r="K58" s="91"/>
    </row>
    <row r="59" spans="1:11">
      <c r="A59" s="55">
        <f>IF(Commande!A41&lt;&gt;"",Commande!A41,"")</f>
        <v>26787</v>
      </c>
      <c r="B59" s="55" t="str">
        <f>IF(Commande!J41&lt;&gt;"",Commande!J41,"")</f>
        <v>S3B</v>
      </c>
      <c r="C59" s="59" t="str">
        <f>IF(Commande!B41&lt;&gt;"",Commande!B41,"")</f>
        <v>HELICHRYSUM ITALICUM</v>
      </c>
      <c r="D59" s="59" t="str">
        <f>IF(Commande!C41&lt;&gt;"",Commande!C41,"")</f>
        <v>Dinero</v>
      </c>
      <c r="E59" s="55">
        <f>IF(Commande!F41&lt;&gt;"",Commande!F41,"")</f>
        <v>8</v>
      </c>
      <c r="F59" s="55" t="str">
        <f>IF(Commande!D41&lt;&gt;"",Commande!D41,"")</f>
        <v>B</v>
      </c>
      <c r="G59" s="55" t="str">
        <f>IF(Commande!L41&lt;&gt;"",Commande!L41,"")</f>
        <v>M3</v>
      </c>
      <c r="H59" s="55" t="str">
        <f>IF(Commande!H41&lt;&gt;"",Commande!H41,"")</f>
        <v>A</v>
      </c>
      <c r="I59" s="55" t="str">
        <f>IF(Commande!I41&lt;&gt;"",Commande!I41,"")</f>
        <v/>
      </c>
      <c r="J59" s="55">
        <f>IF($J$9=36,Commande!AB41,IF($J$9=37,Commande!AC41,IF($J$9=38,Commande!AD41,IF($J$9=39,Commande!AE41,IF($J$9=40,Commande!AF41,IF($J$9=41,Commande!AG41,IF($J$9=42,Commande!AH41,IF($J$9=43,Commande!AI41,IF($J$9=44,Commande!AJ41,IF($J$9=45,Commande!AK41,IF($J$9=46,Commande!AL41,IF($J$9=47,Commande!AL41,IF($J$9=48,Commande!AM41,IF($J$9=49,Commande!AN41,IF($J$9=50,Commande!AO41,IF($J$9=51,Commande!AP41,IF($J$9=52,Commande!AQ41,IF($J$9=1,Commande!AR41,IF($J$9=2,Commande!AS41,IF($J$9=3,Commande!AT41,IF($J$9=4,Commande!AU41,IF($J$9=5,Commande!AV41,IF($J$9=6,Commande!AW41,IF($J$9=7,Commande!AX41,IF($J$9=8,Commande!AY41,IF($J$9=9,Commande!AZ41,IF($J$9=10,Commande!BA41,IF($J$9=11,Commande!BB41,IF($J$9=12,Commande!BC41,IF($J$9=13,Commande!BD41,IF($J$9=14,Commande!BE41,IF($J$9=15,Commande!BF41,IF($J$9=16,Commande!BG41,IF($J$9=17,Commande!BH41,IF($J$9=18,Commande!BI41,IF($J$9=19,Commande!BJ41,IF($J$9=20,Commande!BK41,IF($J$9=21,Commande!BL41,IF($J$9=22,Commande!BM41,IF($J$9=23,Commande!BN41,IF($J$9=24,Commande!BO41,IF($J$9=25,Commande!BP41,IF($J$9=26,Commande!R41,IF($J$9=27,Commande!S41,IF($J$9=28,Commande!T41,IF($J$9=29,Commande!U41,IF($J$9=30,Commande!V41,IF($J$9=31,Commande!W41,IF($J$9=32,Commande!X41,IF($J$9=33,Commande!Y41,IF($J$9=34,Commande!Z41,IF($J$9=35,Commande!AA41,))))))))))))))))))))))))))))))))))))))))))))))))))))</f>
        <v>0</v>
      </c>
      <c r="K59" s="55" t="str">
        <f>IF(Commande!O41=0,"","Erreur")</f>
        <v/>
      </c>
    </row>
    <row r="60" spans="1:11">
      <c r="A60" s="55">
        <f>IF(Commande!A42&lt;&gt;"",Commande!A42,"")</f>
        <v>2373</v>
      </c>
      <c r="B60" s="55" t="str">
        <f>IF(Commande!J42&lt;&gt;"",Commande!J42,"")</f>
        <v>S3B</v>
      </c>
      <c r="C60" s="59" t="str">
        <f>IF(Commande!B42&lt;&gt;"",Commande!B42,"")</f>
        <v>HELICHRYSUM ITALICUM</v>
      </c>
      <c r="D60" s="59" t="str">
        <f>IF(Commande!C42&lt;&gt;"",Commande!C42,"")</f>
        <v>Iricles</v>
      </c>
      <c r="E60" s="55">
        <f>IF(Commande!F42&lt;&gt;"",Commande!F42,"")</f>
        <v>8</v>
      </c>
      <c r="F60" s="55" t="str">
        <f>IF(Commande!D42&lt;&gt;"",Commande!D42,"")</f>
        <v>B</v>
      </c>
      <c r="G60" s="55" t="str">
        <f>IF(Commande!L42&lt;&gt;"",Commande!L42,"")</f>
        <v>M3</v>
      </c>
      <c r="H60" s="55" t="str">
        <f>IF(Commande!H42&lt;&gt;"",Commande!H42,"")</f>
        <v>A</v>
      </c>
      <c r="I60" s="55" t="str">
        <f>IF(Commande!I42&lt;&gt;"",Commande!I42,"")</f>
        <v/>
      </c>
      <c r="J60" s="55">
        <f>IF($J$9=36,Commande!AB42,IF($J$9=37,Commande!AC42,IF($J$9=38,Commande!AD42,IF($J$9=39,Commande!AE42,IF($J$9=40,Commande!AF42,IF($J$9=41,Commande!AG42,IF($J$9=42,Commande!AH42,IF($J$9=43,Commande!AI42,IF($J$9=44,Commande!AJ42,IF($J$9=45,Commande!AK42,IF($J$9=46,Commande!AL42,IF($J$9=47,Commande!AL42,IF($J$9=48,Commande!AM42,IF($J$9=49,Commande!AN42,IF($J$9=50,Commande!AO42,IF($J$9=51,Commande!AP42,IF($J$9=52,Commande!AQ42,IF($J$9=1,Commande!AR42,IF($J$9=2,Commande!AS42,IF($J$9=3,Commande!AT42,IF($J$9=4,Commande!AU42,IF($J$9=5,Commande!AV42,IF($J$9=6,Commande!AW42,IF($J$9=7,Commande!AX42,IF($J$9=8,Commande!AY42,IF($J$9=9,Commande!AZ42,IF($J$9=10,Commande!BA42,IF($J$9=11,Commande!BB42,IF($J$9=12,Commande!BC42,IF($J$9=13,Commande!BD42,IF($J$9=14,Commande!BE42,IF($J$9=15,Commande!BF42,IF($J$9=16,Commande!BG42,IF($J$9=17,Commande!BH42,IF($J$9=18,Commande!BI42,IF($J$9=19,Commande!BJ42,IF($J$9=20,Commande!BK42,IF($J$9=21,Commande!BL42,IF($J$9=22,Commande!BM42,IF($J$9=23,Commande!BN42,IF($J$9=24,Commande!BO42,IF($J$9=25,Commande!BP42,IF($J$9=26,Commande!R42,IF($J$9=27,Commande!S42,IF($J$9=28,Commande!T42,IF($J$9=29,Commande!U42,IF($J$9=30,Commande!V42,IF($J$9=31,Commande!W42,IF($J$9=32,Commande!X42,IF($J$9=33,Commande!Y42,IF($J$9=34,Commande!Z42,IF($J$9=35,Commande!AA42,))))))))))))))))))))))))))))))))))))))))))))))))))))</f>
        <v>0</v>
      </c>
      <c r="K60" s="55" t="str">
        <f>IF(Commande!O42=0,"","Erreur")</f>
        <v/>
      </c>
    </row>
    <row r="61" spans="1:11">
      <c r="A61" s="55">
        <f>IF(Commande!A43&lt;&gt;"",Commande!A43,"")</f>
        <v>26785</v>
      </c>
      <c r="B61" s="55" t="str">
        <f>IF(Commande!J43&lt;&gt;"",Commande!J43,"")</f>
        <v>S3B</v>
      </c>
      <c r="C61" s="59" t="str">
        <f>IF(Commande!B43&lt;&gt;"",Commande!B43,"")</f>
        <v>HELICHRYSUM ITALICUM</v>
      </c>
      <c r="D61" s="59" t="str">
        <f>IF(Commande!C43&lt;&gt;"",Commande!C43,"")</f>
        <v>Maquis</v>
      </c>
      <c r="E61" s="55">
        <f>IF(Commande!F43&lt;&gt;"",Commande!F43,"")</f>
        <v>8</v>
      </c>
      <c r="F61" s="55" t="str">
        <f>IF(Commande!D43&lt;&gt;"",Commande!D43,"")</f>
        <v>B</v>
      </c>
      <c r="G61" s="55" t="str">
        <f>IF(Commande!L43&lt;&gt;"",Commande!L43,"")</f>
        <v>M3</v>
      </c>
      <c r="H61" s="55" t="str">
        <f>IF(Commande!H43&lt;&gt;"",Commande!H43,"")</f>
        <v>A</v>
      </c>
      <c r="I61" s="55" t="str">
        <f>IF(Commande!I43&lt;&gt;"",Commande!I43,"")</f>
        <v/>
      </c>
      <c r="J61" s="55">
        <f>IF($J$9=36,Commande!AB43,IF($J$9=37,Commande!AC43,IF($J$9=38,Commande!AD43,IF($J$9=39,Commande!AE43,IF($J$9=40,Commande!AF43,IF($J$9=41,Commande!AG43,IF($J$9=42,Commande!AH43,IF($J$9=43,Commande!AI43,IF($J$9=44,Commande!AJ43,IF($J$9=45,Commande!AK43,IF($J$9=46,Commande!AL43,IF($J$9=47,Commande!AL43,IF($J$9=48,Commande!AM43,IF($J$9=49,Commande!AN43,IF($J$9=50,Commande!AO43,IF($J$9=51,Commande!AP43,IF($J$9=52,Commande!AQ43,IF($J$9=1,Commande!AR43,IF($J$9=2,Commande!AS43,IF($J$9=3,Commande!AT43,IF($J$9=4,Commande!AU43,IF($J$9=5,Commande!AV43,IF($J$9=6,Commande!AW43,IF($J$9=7,Commande!AX43,IF($J$9=8,Commande!AY43,IF($J$9=9,Commande!AZ43,IF($J$9=10,Commande!BA43,IF($J$9=11,Commande!BB43,IF($J$9=12,Commande!BC43,IF($J$9=13,Commande!BD43,IF($J$9=14,Commande!BE43,IF($J$9=15,Commande!BF43,IF($J$9=16,Commande!BG43,IF($J$9=17,Commande!BH43,IF($J$9=18,Commande!BI43,IF($J$9=19,Commande!BJ43,IF($J$9=20,Commande!BK43,IF($J$9=21,Commande!BL43,IF($J$9=22,Commande!BM43,IF($J$9=23,Commande!BN43,IF($J$9=24,Commande!BO43,IF($J$9=25,Commande!BP43,IF($J$9=26,Commande!R43,IF($J$9=27,Commande!S43,IF($J$9=28,Commande!T43,IF($J$9=29,Commande!U43,IF($J$9=30,Commande!V43,IF($J$9=31,Commande!W43,IF($J$9=32,Commande!X43,IF($J$9=33,Commande!Y43,IF($J$9=34,Commande!Z43,IF($J$9=35,Commande!AA43,))))))))))))))))))))))))))))))))))))))))))))))))))))</f>
        <v>0</v>
      </c>
      <c r="K61" s="55" t="str">
        <f>IF(Commande!O43=0,"","Erreur")</f>
        <v/>
      </c>
    </row>
    <row r="62" spans="1:11" hidden="1">
      <c r="A62" s="91"/>
      <c r="B62" s="91"/>
      <c r="C62" s="92" t="s">
        <v>543</v>
      </c>
      <c r="D62" s="92"/>
      <c r="E62" s="91"/>
      <c r="F62" s="91"/>
      <c r="G62" s="91"/>
      <c r="H62" s="91"/>
      <c r="I62" s="91"/>
      <c r="J62" s="91">
        <f>SUBTOTAL(9,J59:J61)</f>
        <v>0</v>
      </c>
      <c r="K62" s="91"/>
    </row>
    <row r="63" spans="1:11">
      <c r="A63" s="55">
        <f>IF(Commande!A44&lt;&gt;"",Commande!A44,"")</f>
        <v>25197</v>
      </c>
      <c r="B63" s="55" t="str">
        <f>IF(Commande!J44&lt;&gt;"",Commande!J44,"")</f>
        <v>S3B</v>
      </c>
      <c r="C63" s="59" t="str">
        <f>IF(Commande!B44&lt;&gt;"",Commande!B44,"")</f>
        <v>HEUCHERE WORLD CAFFE</v>
      </c>
      <c r="D63" s="59" t="str">
        <f>IF(Commande!C44&lt;&gt;"",Commande!C44,"")</f>
        <v xml:space="preserve">Variées </v>
      </c>
      <c r="E63" s="55">
        <f>IF(Commande!F44&lt;&gt;"",Commande!F44,"")</f>
        <v>14</v>
      </c>
      <c r="F63" s="55" t="str">
        <f>IF(Commande!D44&lt;&gt;"",Commande!D44,"")</f>
        <v>B</v>
      </c>
      <c r="G63" s="55" t="str">
        <f>IF(Commande!L44&lt;&gt;"",Commande!L44,"")</f>
        <v>M3</v>
      </c>
      <c r="H63" s="55" t="str">
        <f>IF(Commande!H44&lt;&gt;"",Commande!H44,"")</f>
        <v>N</v>
      </c>
      <c r="I63" s="55">
        <f>IF(Commande!I44&lt;&gt;"",Commande!I44,"")</f>
        <v>7.0000000000000007E-2</v>
      </c>
      <c r="J63" s="55">
        <f>IF($J$9=36,Commande!AB44,IF($J$9=37,Commande!AC44,IF($J$9=38,Commande!AD44,IF($J$9=39,Commande!AE44,IF($J$9=40,Commande!AF44,IF($J$9=41,Commande!AG44,IF($J$9=42,Commande!AH44,IF($J$9=43,Commande!AI44,IF($J$9=44,Commande!AJ44,IF($J$9=45,Commande!AK44,IF($J$9=46,Commande!AL44,IF($J$9=47,Commande!AL44,IF($J$9=48,Commande!AM44,IF($J$9=49,Commande!AN44,IF($J$9=50,Commande!AO44,IF($J$9=51,Commande!AP44,IF($J$9=52,Commande!AQ44,IF($J$9=1,Commande!AR44,IF($J$9=2,Commande!AS44,IF($J$9=3,Commande!AT44,IF($J$9=4,Commande!AU44,IF($J$9=5,Commande!AV44,IF($J$9=6,Commande!AW44,IF($J$9=7,Commande!AX44,IF($J$9=8,Commande!AY44,IF($J$9=9,Commande!AZ44,IF($J$9=10,Commande!BA44,IF($J$9=11,Commande!BB44,IF($J$9=12,Commande!BC44,IF($J$9=13,Commande!BD44,IF($J$9=14,Commande!BE44,IF($J$9=15,Commande!BF44,IF($J$9=16,Commande!BG44,IF($J$9=17,Commande!BH44,IF($J$9=18,Commande!BI44,IF($J$9=19,Commande!BJ44,IF($J$9=20,Commande!BK44,IF($J$9=21,Commande!BL44,IF($J$9=22,Commande!BM44,IF($J$9=23,Commande!BN44,IF($J$9=24,Commande!BO44,IF($J$9=25,Commande!BP44,IF($J$9=26,Commande!R44,IF($J$9=27,Commande!S44,IF($J$9=28,Commande!T44,IF($J$9=29,Commande!U44,IF($J$9=30,Commande!V44,IF($J$9=31,Commande!W44,IF($J$9=32,Commande!X44,IF($J$9=33,Commande!Y44,IF($J$9=34,Commande!Z44,IF($J$9=35,Commande!AA44,))))))))))))))))))))))))))))))))))))))))))))))))))))</f>
        <v>0</v>
      </c>
      <c r="K63" s="55" t="str">
        <f>IF(Commande!O44=0,"","Erreur")</f>
        <v/>
      </c>
    </row>
    <row r="64" spans="1:11" hidden="1">
      <c r="A64" s="91"/>
      <c r="B64" s="91"/>
      <c r="C64" s="92" t="s">
        <v>544</v>
      </c>
      <c r="D64" s="92"/>
      <c r="E64" s="91"/>
      <c r="F64" s="91"/>
      <c r="G64" s="91"/>
      <c r="H64" s="91"/>
      <c r="I64" s="91"/>
      <c r="J64" s="91">
        <f>SUBTOTAL(9,J63:J63)</f>
        <v>0</v>
      </c>
      <c r="K64" s="91"/>
    </row>
    <row r="65" spans="1:11">
      <c r="A65" s="55">
        <f>IF(Commande!A45&lt;&gt;"",Commande!A45,"")</f>
        <v>2183</v>
      </c>
      <c r="B65" s="55" t="str">
        <f>IF(Commande!J45&lt;&gt;"",Commande!J45,"")</f>
        <v>S7</v>
      </c>
      <c r="C65" s="59" t="str">
        <f>IF(Commande!B45&lt;&gt;"",Commande!B45,"")</f>
        <v>LYSIMACHIA</v>
      </c>
      <c r="D65" s="59" t="str">
        <f>IF(Commande!C45&lt;&gt;"",Commande!C45,"")</f>
        <v>Nummularia goldilocks</v>
      </c>
      <c r="E65" s="55">
        <f>IF(Commande!F45&lt;&gt;"",Commande!F45,"")</f>
        <v>6</v>
      </c>
      <c r="F65" s="55" t="str">
        <f>IF(Commande!D45&lt;&gt;"",Commande!D45,"")</f>
        <v>B</v>
      </c>
      <c r="G65" s="55" t="str">
        <f>IF(Commande!L45&lt;&gt;"",Commande!L45,"")</f>
        <v>M3</v>
      </c>
      <c r="H65" s="55" t="str">
        <f>IF(Commande!H45&lt;&gt;"",Commande!H45,"")</f>
        <v>B</v>
      </c>
      <c r="I65" s="55" t="str">
        <f>IF(Commande!I45&lt;&gt;"",Commande!I45,"")</f>
        <v/>
      </c>
      <c r="J65" s="55">
        <f>IF($J$9=36,Commande!AB45,IF($J$9=37,Commande!AC45,IF($J$9=38,Commande!AD45,IF($J$9=39,Commande!AE45,IF($J$9=40,Commande!AF45,IF($J$9=41,Commande!AG45,IF($J$9=42,Commande!AH45,IF($J$9=43,Commande!AI45,IF($J$9=44,Commande!AJ45,IF($J$9=45,Commande!AK45,IF($J$9=46,Commande!AL45,IF($J$9=47,Commande!AL45,IF($J$9=48,Commande!AM45,IF($J$9=49,Commande!AN45,IF($J$9=50,Commande!AO45,IF($J$9=51,Commande!AP45,IF($J$9=52,Commande!AQ45,IF($J$9=1,Commande!AR45,IF($J$9=2,Commande!AS45,IF($J$9=3,Commande!AT45,IF($J$9=4,Commande!AU45,IF($J$9=5,Commande!AV45,IF($J$9=6,Commande!AW45,IF($J$9=7,Commande!AX45,IF($J$9=8,Commande!AY45,IF($J$9=9,Commande!AZ45,IF($J$9=10,Commande!BA45,IF($J$9=11,Commande!BB45,IF($J$9=12,Commande!BC45,IF($J$9=13,Commande!BD45,IF($J$9=14,Commande!BE45,IF($J$9=15,Commande!BF45,IF($J$9=16,Commande!BG45,IF($J$9=17,Commande!BH45,IF($J$9=18,Commande!BI45,IF($J$9=19,Commande!BJ45,IF($J$9=20,Commande!BK45,IF($J$9=21,Commande!BL45,IF($J$9=22,Commande!BM45,IF($J$9=23,Commande!BN45,IF($J$9=24,Commande!BO45,IF($J$9=25,Commande!BP45,IF($J$9=26,Commande!R45,IF($J$9=27,Commande!S45,IF($J$9=28,Commande!T45,IF($J$9=29,Commande!U45,IF($J$9=30,Commande!V45,IF($J$9=31,Commande!W45,IF($J$9=32,Commande!X45,IF($J$9=33,Commande!Y45,IF($J$9=34,Commande!Z45,IF($J$9=35,Commande!AA45,))))))))))))))))))))))))))))))))))))))))))))))))))))</f>
        <v>0</v>
      </c>
      <c r="K65" s="55" t="str">
        <f>IF(Commande!O45=0,"","Erreur")</f>
        <v/>
      </c>
    </row>
    <row r="66" spans="1:11" hidden="1">
      <c r="A66" s="91"/>
      <c r="B66" s="91"/>
      <c r="C66" s="92" t="s">
        <v>547</v>
      </c>
      <c r="D66" s="92"/>
      <c r="E66" s="91"/>
      <c r="F66" s="91"/>
      <c r="G66" s="91"/>
      <c r="H66" s="91"/>
      <c r="I66" s="91"/>
      <c r="J66" s="91">
        <f>SUBTOTAL(9,J65:J65)</f>
        <v>0</v>
      </c>
      <c r="K66" s="91"/>
    </row>
    <row r="67" spans="1:11">
      <c r="A67" s="55">
        <f>IF(Commande!A46&lt;&gt;"",Commande!A46,"")</f>
        <v>26802</v>
      </c>
      <c r="B67" s="55" t="str">
        <f>IF(Commande!J46&lt;&gt;"",Commande!J46,"")</f>
        <v>S10</v>
      </c>
      <c r="C67" s="59" t="str">
        <f>IF(Commande!B46&lt;&gt;"",Commande!B46,"")</f>
        <v>MUEHLENBECKIA</v>
      </c>
      <c r="D67" s="59" t="str">
        <f>IF(Commande!C46&lt;&gt;"",Commande!C46,"")</f>
        <v>Gold</v>
      </c>
      <c r="E67" s="55">
        <f>IF(Commande!F46&lt;&gt;"",Commande!F46,"")</f>
        <v>8</v>
      </c>
      <c r="F67" s="55" t="str">
        <f>IF(Commande!D46&lt;&gt;"",Commande!D46,"")</f>
        <v>B</v>
      </c>
      <c r="G67" s="55" t="str">
        <f>IF(Commande!L46&lt;&gt;"",Commande!L46,"")</f>
        <v>M3</v>
      </c>
      <c r="H67" s="55" t="str">
        <f>IF(Commande!H46&lt;&gt;"",Commande!H46,"")</f>
        <v>E</v>
      </c>
      <c r="I67" s="55" t="str">
        <f>IF(Commande!I46&lt;&gt;"",Commande!I46,"")</f>
        <v/>
      </c>
      <c r="J67" s="55">
        <f>IF($J$9=36,Commande!AB46,IF($J$9=37,Commande!AC46,IF($J$9=38,Commande!AD46,IF($J$9=39,Commande!AE46,IF($J$9=40,Commande!AF46,IF($J$9=41,Commande!AG46,IF($J$9=42,Commande!AH46,IF($J$9=43,Commande!AI46,IF($J$9=44,Commande!AJ46,IF($J$9=45,Commande!AK46,IF($J$9=46,Commande!AL46,IF($J$9=47,Commande!AL46,IF($J$9=48,Commande!AM46,IF($J$9=49,Commande!AN46,IF($J$9=50,Commande!AO46,IF($J$9=51,Commande!AP46,IF($J$9=52,Commande!AQ46,IF($J$9=1,Commande!AR46,IF($J$9=2,Commande!AS46,IF($J$9=3,Commande!AT46,IF($J$9=4,Commande!AU46,IF($J$9=5,Commande!AV46,IF($J$9=6,Commande!AW46,IF($J$9=7,Commande!AX46,IF($J$9=8,Commande!AY46,IF($J$9=9,Commande!AZ46,IF($J$9=10,Commande!BA46,IF($J$9=11,Commande!BB46,IF($J$9=12,Commande!BC46,IF($J$9=13,Commande!BD46,IF($J$9=14,Commande!BE46,IF($J$9=15,Commande!BF46,IF($J$9=16,Commande!BG46,IF($J$9=17,Commande!BH46,IF($J$9=18,Commande!BI46,IF($J$9=19,Commande!BJ46,IF($J$9=20,Commande!BK46,IF($J$9=21,Commande!BL46,IF($J$9=22,Commande!BM46,IF($J$9=23,Commande!BN46,IF($J$9=24,Commande!BO46,IF($J$9=25,Commande!BP46,IF($J$9=26,Commande!R46,IF($J$9=27,Commande!S46,IF($J$9=28,Commande!T46,IF($J$9=29,Commande!U46,IF($J$9=30,Commande!V46,IF($J$9=31,Commande!W46,IF($J$9=32,Commande!X46,IF($J$9=33,Commande!Y46,IF($J$9=34,Commande!Z46,IF($J$9=35,Commande!AA46,))))))))))))))))))))))))))))))))))))))))))))))))))))</f>
        <v>0</v>
      </c>
      <c r="K67" s="55" t="str">
        <f>IF(Commande!O46=0,"","Erreur")</f>
        <v/>
      </c>
    </row>
    <row r="68" spans="1:11">
      <c r="A68" s="55">
        <f>IF(Commande!A47&lt;&gt;"",Commande!A47,"")</f>
        <v>2380</v>
      </c>
      <c r="B68" s="55" t="str">
        <f>IF(Commande!J47&lt;&gt;"",Commande!J47,"")</f>
        <v>S10</v>
      </c>
      <c r="C68" s="59" t="str">
        <f>IF(Commande!B47&lt;&gt;"",Commande!B47,"")</f>
        <v>MUEHLENBECKIA</v>
      </c>
      <c r="D68" s="59" t="str">
        <f>IF(Commande!C47&lt;&gt;"",Commande!C47,"")</f>
        <v>Sealand compact</v>
      </c>
      <c r="E68" s="55">
        <f>IF(Commande!F47&lt;&gt;"",Commande!F47,"")</f>
        <v>8</v>
      </c>
      <c r="F68" s="55" t="str">
        <f>IF(Commande!D47&lt;&gt;"",Commande!D47,"")</f>
        <v>B</v>
      </c>
      <c r="G68" s="55" t="str">
        <f>IF(Commande!L47&lt;&gt;"",Commande!L47,"")</f>
        <v>M3</v>
      </c>
      <c r="H68" s="55" t="str">
        <f>IF(Commande!H47&lt;&gt;"",Commande!H47,"")</f>
        <v>E</v>
      </c>
      <c r="I68" s="55" t="str">
        <f>IF(Commande!I47&lt;&gt;"",Commande!I47,"")</f>
        <v/>
      </c>
      <c r="J68" s="55">
        <f>IF($J$9=36,Commande!AB47,IF($J$9=37,Commande!AC47,IF($J$9=38,Commande!AD47,IF($J$9=39,Commande!AE47,IF($J$9=40,Commande!AF47,IF($J$9=41,Commande!AG47,IF($J$9=42,Commande!AH47,IF($J$9=43,Commande!AI47,IF($J$9=44,Commande!AJ47,IF($J$9=45,Commande!AK47,IF($J$9=46,Commande!AL47,IF($J$9=47,Commande!AL47,IF($J$9=48,Commande!AM47,IF($J$9=49,Commande!AN47,IF($J$9=50,Commande!AO47,IF($J$9=51,Commande!AP47,IF($J$9=52,Commande!AQ47,IF($J$9=1,Commande!AR47,IF($J$9=2,Commande!AS47,IF($J$9=3,Commande!AT47,IF($J$9=4,Commande!AU47,IF($J$9=5,Commande!AV47,IF($J$9=6,Commande!AW47,IF($J$9=7,Commande!AX47,IF($J$9=8,Commande!AY47,IF($J$9=9,Commande!AZ47,IF($J$9=10,Commande!BA47,IF($J$9=11,Commande!BB47,IF($J$9=12,Commande!BC47,IF($J$9=13,Commande!BD47,IF($J$9=14,Commande!BE47,IF($J$9=15,Commande!BF47,IF($J$9=16,Commande!BG47,IF($J$9=17,Commande!BH47,IF($J$9=18,Commande!BI47,IF($J$9=19,Commande!BJ47,IF($J$9=20,Commande!BK47,IF($J$9=21,Commande!BL47,IF($J$9=22,Commande!BM47,IF($J$9=23,Commande!BN47,IF($J$9=24,Commande!BO47,IF($J$9=25,Commande!BP47,IF($J$9=26,Commande!R47,IF($J$9=27,Commande!S47,IF($J$9=28,Commande!T47,IF($J$9=29,Commande!U47,IF($J$9=30,Commande!V47,IF($J$9=31,Commande!W47,IF($J$9=32,Commande!X47,IF($J$9=33,Commande!Y47,IF($J$9=34,Commande!Z47,IF($J$9=35,Commande!AA47,))))))))))))))))))))))))))))))))))))))))))))))))))))</f>
        <v>0</v>
      </c>
      <c r="K68" s="55" t="str">
        <f>IF(Commande!O47=0,"","Erreur")</f>
        <v/>
      </c>
    </row>
    <row r="69" spans="1:11" hidden="1">
      <c r="A69" s="91"/>
      <c r="B69" s="91"/>
      <c r="C69" s="92" t="s">
        <v>548</v>
      </c>
      <c r="D69" s="92"/>
      <c r="E69" s="91"/>
      <c r="F69" s="91"/>
      <c r="G69" s="91"/>
      <c r="H69" s="91"/>
      <c r="I69" s="91"/>
      <c r="J69" s="91">
        <f>SUBTOTAL(9,J67:J68)</f>
        <v>0</v>
      </c>
      <c r="K69" s="91"/>
    </row>
    <row r="70" spans="1:11">
      <c r="A70" s="55">
        <f>IF(Commande!A48&lt;&gt;"",Commande!A48,"")</f>
        <v>27494</v>
      </c>
      <c r="B70" s="55" t="str">
        <f>IF(Commande!J48&lt;&gt;"",Commande!J48,"")</f>
        <v/>
      </c>
      <c r="C70" s="59" t="str">
        <f>IF(Commande!B48&lt;&gt;"",Commande!B48,"")</f>
        <v>ORIGAN</v>
      </c>
      <c r="D70" s="59" t="str">
        <f>IF(Commande!C48&lt;&gt;"",Commande!C48,"")</f>
        <v>Déco Pink</v>
      </c>
      <c r="E70" s="55">
        <f>IF(Commande!F48&lt;&gt;"",Commande!F48,"")</f>
        <v>6</v>
      </c>
      <c r="F70" s="55" t="str">
        <f>IF(Commande!D48&lt;&gt;"",Commande!D48,"")</f>
        <v>B</v>
      </c>
      <c r="G70" s="55" t="str">
        <f>IF(Commande!L48&lt;&gt;"",Commande!L48,"")</f>
        <v>M3</v>
      </c>
      <c r="H70" s="55" t="str">
        <f>IF(Commande!H48&lt;&gt;"",Commande!H48,"")</f>
        <v>A</v>
      </c>
      <c r="I70" s="55" t="str">
        <f>IF(Commande!I48&lt;&gt;"",Commande!I48,"")</f>
        <v/>
      </c>
      <c r="J70" s="55">
        <f>IF($J$9=36,Commande!AB48,IF($J$9=37,Commande!AC48,IF($J$9=38,Commande!AD48,IF($J$9=39,Commande!AE48,IF($J$9=40,Commande!AF48,IF($J$9=41,Commande!AG48,IF($J$9=42,Commande!AH48,IF($J$9=43,Commande!AI48,IF($J$9=44,Commande!AJ48,IF($J$9=45,Commande!AK48,IF($J$9=46,Commande!AL48,IF($J$9=47,Commande!AL48,IF($J$9=48,Commande!AM48,IF($J$9=49,Commande!AN48,IF($J$9=50,Commande!AO48,IF($J$9=51,Commande!AP48,IF($J$9=52,Commande!AQ48,IF($J$9=1,Commande!AR48,IF($J$9=2,Commande!AS48,IF($J$9=3,Commande!AT48,IF($J$9=4,Commande!AU48,IF($J$9=5,Commande!AV48,IF($J$9=6,Commande!AW48,IF($J$9=7,Commande!AX48,IF($J$9=8,Commande!AY48,IF($J$9=9,Commande!AZ48,IF($J$9=10,Commande!BA48,IF($J$9=11,Commande!BB48,IF($J$9=12,Commande!BC48,IF($J$9=13,Commande!BD48,IF($J$9=14,Commande!BE48,IF($J$9=15,Commande!BF48,IF($J$9=16,Commande!BG48,IF($J$9=17,Commande!BH48,IF($J$9=18,Commande!BI48,IF($J$9=19,Commande!BJ48,IF($J$9=20,Commande!BK48,IF($J$9=21,Commande!BL48,IF($J$9=22,Commande!BM48,IF($J$9=23,Commande!BN48,IF($J$9=24,Commande!BO48,IF($J$9=25,Commande!BP48,IF($J$9=26,Commande!R48,IF($J$9=27,Commande!S48,IF($J$9=28,Commande!T48,IF($J$9=29,Commande!U48,IF($J$9=30,Commande!V48,IF($J$9=31,Commande!W48,IF($J$9=32,Commande!X48,IF($J$9=33,Commande!Y48,IF($J$9=34,Commande!Z48,IF($J$9=35,Commande!AA48,))))))))))))))))))))))))))))))))))))))))))))))))))))</f>
        <v>0</v>
      </c>
      <c r="K70" s="55" t="str">
        <f>IF(Commande!O48=0,"","Erreur")</f>
        <v/>
      </c>
    </row>
    <row r="71" spans="1:11" hidden="1">
      <c r="A71" s="91"/>
      <c r="B71" s="91"/>
      <c r="C71" s="92" t="s">
        <v>567</v>
      </c>
      <c r="D71" s="92"/>
      <c r="E71" s="91"/>
      <c r="F71" s="91"/>
      <c r="G71" s="91"/>
      <c r="H71" s="91"/>
      <c r="I71" s="91"/>
      <c r="J71" s="91">
        <f>SUBTOTAL(9,J70:J70)</f>
        <v>0</v>
      </c>
      <c r="K71" s="91"/>
    </row>
    <row r="72" spans="1:11">
      <c r="A72" s="55">
        <f>IF(Commande!A49&lt;&gt;"",Commande!A49,"")</f>
        <v>12176</v>
      </c>
      <c r="B72" s="55" t="str">
        <f>IF(Commande!J49&lt;&gt;"",Commande!J49,"")</f>
        <v>S4</v>
      </c>
      <c r="C72" s="59" t="str">
        <f>IF(Commande!B49&lt;&gt;"",Commande!B49,"")</f>
        <v>PENNISETUM</v>
      </c>
      <c r="D72" s="59" t="str">
        <f>IF(Commande!C49&lt;&gt;"",Commande!C49,"")</f>
        <v>Macrourum queue d'or</v>
      </c>
      <c r="E72" s="55">
        <f>IF(Commande!F49&lt;&gt;"",Commande!F49,"")</f>
        <v>6</v>
      </c>
      <c r="F72" s="55" t="str">
        <f>IF(Commande!D49&lt;&gt;"",Commande!D49,"")</f>
        <v>S</v>
      </c>
      <c r="G72" s="55" t="str">
        <f>IF(Commande!L49&lt;&gt;"",Commande!L49,"")</f>
        <v>M3</v>
      </c>
      <c r="H72" s="55" t="str">
        <f>IF(Commande!H49&lt;&gt;"",Commande!H49,"")</f>
        <v>E</v>
      </c>
      <c r="I72" s="55" t="str">
        <f>IF(Commande!I49&lt;&gt;"",Commande!I49,"")</f>
        <v/>
      </c>
      <c r="J72" s="55">
        <f>IF($J$9=36,Commande!AB49,IF($J$9=37,Commande!AC49,IF($J$9=38,Commande!AD49,IF($J$9=39,Commande!AE49,IF($J$9=40,Commande!AF49,IF($J$9=41,Commande!AG49,IF($J$9=42,Commande!AH49,IF($J$9=43,Commande!AI49,IF($J$9=44,Commande!AJ49,IF($J$9=45,Commande!AK49,IF($J$9=46,Commande!AL49,IF($J$9=47,Commande!AL49,IF($J$9=48,Commande!AM49,IF($J$9=49,Commande!AN49,IF($J$9=50,Commande!AO49,IF($J$9=51,Commande!AP49,IF($J$9=52,Commande!AQ49,IF($J$9=1,Commande!AR49,IF($J$9=2,Commande!AS49,IF($J$9=3,Commande!AT49,IF($J$9=4,Commande!AU49,IF($J$9=5,Commande!AV49,IF($J$9=6,Commande!AW49,IF($J$9=7,Commande!AX49,IF($J$9=8,Commande!AY49,IF($J$9=9,Commande!AZ49,IF($J$9=10,Commande!BA49,IF($J$9=11,Commande!BB49,IF($J$9=12,Commande!BC49,IF($J$9=13,Commande!BD49,IF($J$9=14,Commande!BE49,IF($J$9=15,Commande!BF49,IF($J$9=16,Commande!BG49,IF($J$9=17,Commande!BH49,IF($J$9=18,Commande!BI49,IF($J$9=19,Commande!BJ49,IF($J$9=20,Commande!BK49,IF($J$9=21,Commande!BL49,IF($J$9=22,Commande!BM49,IF($J$9=23,Commande!BN49,IF($J$9=24,Commande!BO49,IF($J$9=25,Commande!BP49,IF($J$9=26,Commande!R49,IF($J$9=27,Commande!S49,IF($J$9=28,Commande!T49,IF($J$9=29,Commande!U49,IF($J$9=30,Commande!V49,IF($J$9=31,Commande!W49,IF($J$9=32,Commande!X49,IF($J$9=33,Commande!Y49,IF($J$9=34,Commande!Z49,IF($J$9=35,Commande!AA49,))))))))))))))))))))))))))))))))))))))))))))))))))))</f>
        <v>0</v>
      </c>
      <c r="K72" s="55" t="str">
        <f>IF(Commande!O49=0,"","Erreur")</f>
        <v/>
      </c>
    </row>
    <row r="73" spans="1:11">
      <c r="A73" s="55">
        <f>IF(Commande!A50&lt;&gt;"",Commande!A50,"")</f>
        <v>10216</v>
      </c>
      <c r="B73" s="55" t="str">
        <f>IF(Commande!J50&lt;&gt;"",Commande!J50,"")</f>
        <v>S4</v>
      </c>
      <c r="C73" s="59" t="str">
        <f>IF(Commande!B50&lt;&gt;"",Commande!B50,"")</f>
        <v>PENNISETUM</v>
      </c>
      <c r="D73" s="59" t="str">
        <f>IF(Commande!C50&lt;&gt;"",Commande!C50,"")</f>
        <v>Villosum</v>
      </c>
      <c r="E73" s="55">
        <f>IF(Commande!F50&lt;&gt;"",Commande!F50,"")</f>
        <v>6</v>
      </c>
      <c r="F73" s="55" t="str">
        <f>IF(Commande!D50&lt;&gt;"",Commande!D50,"")</f>
        <v>S</v>
      </c>
      <c r="G73" s="55" t="str">
        <f>IF(Commande!L50&lt;&gt;"",Commande!L50,"")</f>
        <v>M3</v>
      </c>
      <c r="H73" s="55" t="str">
        <f>IF(Commande!H50&lt;&gt;"",Commande!H50,"")</f>
        <v>A</v>
      </c>
      <c r="I73" s="55" t="str">
        <f>IF(Commande!I50&lt;&gt;"",Commande!I50,"")</f>
        <v/>
      </c>
      <c r="J73" s="55">
        <f>IF($J$9=36,Commande!AB50,IF($J$9=37,Commande!AC50,IF($J$9=38,Commande!AD50,IF($J$9=39,Commande!AE50,IF($J$9=40,Commande!AF50,IF($J$9=41,Commande!AG50,IF($J$9=42,Commande!AH50,IF($J$9=43,Commande!AI50,IF($J$9=44,Commande!AJ50,IF($J$9=45,Commande!AK50,IF($J$9=46,Commande!AL50,IF($J$9=47,Commande!AL50,IF($J$9=48,Commande!AM50,IF($J$9=49,Commande!AN50,IF($J$9=50,Commande!AO50,IF($J$9=51,Commande!AP50,IF($J$9=52,Commande!AQ50,IF($J$9=1,Commande!AR50,IF($J$9=2,Commande!AS50,IF($J$9=3,Commande!AT50,IF($J$9=4,Commande!AU50,IF($J$9=5,Commande!AV50,IF($J$9=6,Commande!AW50,IF($J$9=7,Commande!AX50,IF($J$9=8,Commande!AY50,IF($J$9=9,Commande!AZ50,IF($J$9=10,Commande!BA50,IF($J$9=11,Commande!BB50,IF($J$9=12,Commande!BC50,IF($J$9=13,Commande!BD50,IF($J$9=14,Commande!BE50,IF($J$9=15,Commande!BF50,IF($J$9=16,Commande!BG50,IF($J$9=17,Commande!BH50,IF($J$9=18,Commande!BI50,IF($J$9=19,Commande!BJ50,IF($J$9=20,Commande!BK50,IF($J$9=21,Commande!BL50,IF($J$9=22,Commande!BM50,IF($J$9=23,Commande!BN50,IF($J$9=24,Commande!BO50,IF($J$9=25,Commande!BP50,IF($J$9=26,Commande!R50,IF($J$9=27,Commande!S50,IF($J$9=28,Commande!T50,IF($J$9=29,Commande!U50,IF($J$9=30,Commande!V50,IF($J$9=31,Commande!W50,IF($J$9=32,Commande!X50,IF($J$9=33,Commande!Y50,IF($J$9=34,Commande!Z50,IF($J$9=35,Commande!AA50,))))))))))))))))))))))))))))))))))))))))))))))))))))</f>
        <v>0</v>
      </c>
      <c r="K73" s="55" t="str">
        <f>IF(Commande!O50=0,"","Erreur")</f>
        <v/>
      </c>
    </row>
    <row r="74" spans="1:11" hidden="1">
      <c r="A74" s="91"/>
      <c r="B74" s="91"/>
      <c r="C74" s="92" t="s">
        <v>552</v>
      </c>
      <c r="D74" s="92"/>
      <c r="E74" s="91"/>
      <c r="F74" s="91"/>
      <c r="G74" s="91"/>
      <c r="H74" s="91"/>
      <c r="I74" s="91"/>
      <c r="J74" s="91">
        <f>SUBTOTAL(9,J72:J73)</f>
        <v>0</v>
      </c>
      <c r="K74" s="91"/>
    </row>
    <row r="75" spans="1:11">
      <c r="A75" s="55">
        <f>IF(Commande!A51&lt;&gt;"",Commande!A51,"")</f>
        <v>1057</v>
      </c>
      <c r="B75" s="55" t="str">
        <f>IF(Commande!J51&lt;&gt;"",Commande!J51,"")</f>
        <v>S7</v>
      </c>
      <c r="C75" s="59" t="str">
        <f>IF(Commande!B51&lt;&gt;"",Commande!B51,"")</f>
        <v>PLECTRANTHUS</v>
      </c>
      <c r="D75" s="59" t="str">
        <f>IF(Commande!C51&lt;&gt;"",Commande!C51,"")</f>
        <v>Variegata</v>
      </c>
      <c r="E75" s="55">
        <f>IF(Commande!F51&lt;&gt;"",Commande!F51,"")</f>
        <v>5</v>
      </c>
      <c r="F75" s="55" t="str">
        <f>IF(Commande!D51&lt;&gt;"",Commande!D51,"")</f>
        <v>B</v>
      </c>
      <c r="G75" s="55" t="str">
        <f>IF(Commande!L51&lt;&gt;"",Commande!L51,"")</f>
        <v>M3</v>
      </c>
      <c r="H75" s="55" t="str">
        <f>IF(Commande!H51&lt;&gt;"",Commande!H51,"")</f>
        <v>B</v>
      </c>
      <c r="I75" s="55" t="str">
        <f>IF(Commande!I51&lt;&gt;"",Commande!I51,"")</f>
        <v/>
      </c>
      <c r="J75" s="55">
        <f>IF($J$9=36,Commande!AB51,IF($J$9=37,Commande!AC51,IF($J$9=38,Commande!AD51,IF($J$9=39,Commande!AE51,IF($J$9=40,Commande!AF51,IF($J$9=41,Commande!AG51,IF($J$9=42,Commande!AH51,IF($J$9=43,Commande!AI51,IF($J$9=44,Commande!AJ51,IF($J$9=45,Commande!AK51,IF($J$9=46,Commande!AL51,IF($J$9=47,Commande!AL51,IF($J$9=48,Commande!AM51,IF($J$9=49,Commande!AN51,IF($J$9=50,Commande!AO51,IF($J$9=51,Commande!AP51,IF($J$9=52,Commande!AQ51,IF($J$9=1,Commande!AR51,IF($J$9=2,Commande!AS51,IF($J$9=3,Commande!AT51,IF($J$9=4,Commande!AU51,IF($J$9=5,Commande!AV51,IF($J$9=6,Commande!AW51,IF($J$9=7,Commande!AX51,IF($J$9=8,Commande!AY51,IF($J$9=9,Commande!AZ51,IF($J$9=10,Commande!BA51,IF($J$9=11,Commande!BB51,IF($J$9=12,Commande!BC51,IF($J$9=13,Commande!BD51,IF($J$9=14,Commande!BE51,IF($J$9=15,Commande!BF51,IF($J$9=16,Commande!BG51,IF($J$9=17,Commande!BH51,IF($J$9=18,Commande!BI51,IF($J$9=19,Commande!BJ51,IF($J$9=20,Commande!BK51,IF($J$9=21,Commande!BL51,IF($J$9=22,Commande!BM51,IF($J$9=23,Commande!BN51,IF($J$9=24,Commande!BO51,IF($J$9=25,Commande!BP51,IF($J$9=26,Commande!R51,IF($J$9=27,Commande!S51,IF($J$9=28,Commande!T51,IF($J$9=29,Commande!U51,IF($J$9=30,Commande!V51,IF($J$9=31,Commande!W51,IF($J$9=32,Commande!X51,IF($J$9=33,Commande!Y51,IF($J$9=34,Commande!Z51,IF($J$9=35,Commande!AA51,))))))))))))))))))))))))))))))))))))))))))))))))))))</f>
        <v>0</v>
      </c>
      <c r="K75" s="55" t="str">
        <f>IF(Commande!O51=0,"","Erreur")</f>
        <v/>
      </c>
    </row>
    <row r="76" spans="1:11" hidden="1">
      <c r="A76" s="91"/>
      <c r="B76" s="91"/>
      <c r="C76" s="92" t="s">
        <v>555</v>
      </c>
      <c r="D76" s="92"/>
      <c r="E76" s="91"/>
      <c r="F76" s="91"/>
      <c r="G76" s="91"/>
      <c r="H76" s="91"/>
      <c r="I76" s="91"/>
      <c r="J76" s="91">
        <f>SUBTOTAL(9,J75:J75)</f>
        <v>0</v>
      </c>
      <c r="K76" s="91"/>
    </row>
    <row r="77" spans="1:11">
      <c r="A77" s="55">
        <f>IF(Commande!A52&lt;&gt;"",Commande!A52,"")</f>
        <v>2881</v>
      </c>
      <c r="B77" s="55" t="str">
        <f>IF(Commande!J52&lt;&gt;"",Commande!J52,"")</f>
        <v>S3B</v>
      </c>
      <c r="C77" s="59" t="str">
        <f>IF(Commande!B52&lt;&gt;"",Commande!B52,"")</f>
        <v>SANTOLINE</v>
      </c>
      <c r="D77" s="59" t="str">
        <f>IF(Commande!C52&lt;&gt;"",Commande!C52,"")</f>
        <v>Grise</v>
      </c>
      <c r="E77" s="55">
        <f>IF(Commande!F52&lt;&gt;"",Commande!F52,"")</f>
        <v>10</v>
      </c>
      <c r="F77" s="55" t="str">
        <f>IF(Commande!D52&lt;&gt;"",Commande!D52,"")</f>
        <v>B</v>
      </c>
      <c r="G77" s="55" t="str">
        <f>IF(Commande!L52&lt;&gt;"",Commande!L52,"")</f>
        <v>M3</v>
      </c>
      <c r="H77" s="55" t="str">
        <f>IF(Commande!H52&lt;&gt;"",Commande!H52,"")</f>
        <v>E</v>
      </c>
      <c r="I77" s="55" t="str">
        <f>IF(Commande!I52&lt;&gt;"",Commande!I52,"")</f>
        <v/>
      </c>
      <c r="J77" s="55">
        <f>IF($J$9=36,Commande!AB52,IF($J$9=37,Commande!AC52,IF($J$9=38,Commande!AD52,IF($J$9=39,Commande!AE52,IF($J$9=40,Commande!AF52,IF($J$9=41,Commande!AG52,IF($J$9=42,Commande!AH52,IF($J$9=43,Commande!AI52,IF($J$9=44,Commande!AJ52,IF($J$9=45,Commande!AK52,IF($J$9=46,Commande!AL52,IF($J$9=47,Commande!AL52,IF($J$9=48,Commande!AM52,IF($J$9=49,Commande!AN52,IF($J$9=50,Commande!AO52,IF($J$9=51,Commande!AP52,IF($J$9=52,Commande!AQ52,IF($J$9=1,Commande!AR52,IF($J$9=2,Commande!AS52,IF($J$9=3,Commande!AT52,IF($J$9=4,Commande!AU52,IF($J$9=5,Commande!AV52,IF($J$9=6,Commande!AW52,IF($J$9=7,Commande!AX52,IF($J$9=8,Commande!AY52,IF($J$9=9,Commande!AZ52,IF($J$9=10,Commande!BA52,IF($J$9=11,Commande!BB52,IF($J$9=12,Commande!BC52,IF($J$9=13,Commande!BD52,IF($J$9=14,Commande!BE52,IF($J$9=15,Commande!BF52,IF($J$9=16,Commande!BG52,IF($J$9=17,Commande!BH52,IF($J$9=18,Commande!BI52,IF($J$9=19,Commande!BJ52,IF($J$9=20,Commande!BK52,IF($J$9=21,Commande!BL52,IF($J$9=22,Commande!BM52,IF($J$9=23,Commande!BN52,IF($J$9=24,Commande!BO52,IF($J$9=25,Commande!BP52,IF($J$9=26,Commande!R52,IF($J$9=27,Commande!S52,IF($J$9=28,Commande!T52,IF($J$9=29,Commande!U52,IF($J$9=30,Commande!V52,IF($J$9=31,Commande!W52,IF($J$9=32,Commande!X52,IF($J$9=33,Commande!Y52,IF($J$9=34,Commande!Z52,IF($J$9=35,Commande!AA52,))))))))))))))))))))))))))))))))))))))))))))))))))))</f>
        <v>0</v>
      </c>
      <c r="K77" s="55" t="str">
        <f>IF(Commande!O52=0,"","Erreur")</f>
        <v/>
      </c>
    </row>
    <row r="78" spans="1:11" hidden="1">
      <c r="A78" s="91"/>
      <c r="B78" s="91"/>
      <c r="C78" s="92" t="s">
        <v>588</v>
      </c>
      <c r="D78" s="92"/>
      <c r="E78" s="91"/>
      <c r="F78" s="91"/>
      <c r="G78" s="91"/>
      <c r="H78" s="91"/>
      <c r="I78" s="91"/>
      <c r="J78" s="91">
        <f>SUBTOTAL(9,J77:J77)</f>
        <v>0</v>
      </c>
      <c r="K78" s="91"/>
    </row>
    <row r="79" spans="1:11">
      <c r="A79" s="55">
        <f>IF(Commande!A53&lt;&gt;"",Commande!A53,"")</f>
        <v>25976</v>
      </c>
      <c r="B79" s="55" t="str">
        <f>IF(Commande!J53&lt;&gt;"",Commande!J53,"")</f>
        <v>S10</v>
      </c>
      <c r="C79" s="59" t="str">
        <f>IF(Commande!B53&lt;&gt;"",Commande!B53,"")</f>
        <v>SEDUM</v>
      </c>
      <c r="D79" s="59" t="str">
        <f>IF(Commande!C53&lt;&gt;"",Commande!C53,"")</f>
        <v>Kamtshaticum Variegata</v>
      </c>
      <c r="E79" s="55">
        <f>IF(Commande!F53&lt;&gt;"",Commande!F53,"")</f>
        <v>6</v>
      </c>
      <c r="F79" s="55" t="str">
        <f>IF(Commande!D53&lt;&gt;"",Commande!D53,"")</f>
        <v>B</v>
      </c>
      <c r="G79" s="55" t="str">
        <f>IF(Commande!L53&lt;&gt;"",Commande!L53,"")</f>
        <v>M3</v>
      </c>
      <c r="H79" s="55" t="str">
        <f>IF(Commande!H53&lt;&gt;"",Commande!H53,"")</f>
        <v>A</v>
      </c>
      <c r="I79" s="55" t="str">
        <f>IF(Commande!I53&lt;&gt;"",Commande!I53,"")</f>
        <v/>
      </c>
      <c r="J79" s="55">
        <f>IF($J$9=36,Commande!AB53,IF($J$9=37,Commande!AC53,IF($J$9=38,Commande!AD53,IF($J$9=39,Commande!AE53,IF($J$9=40,Commande!AF53,IF($J$9=41,Commande!AG53,IF($J$9=42,Commande!AH53,IF($J$9=43,Commande!AI53,IF($J$9=44,Commande!AJ53,IF($J$9=45,Commande!AK53,IF($J$9=46,Commande!AL53,IF($J$9=47,Commande!AL53,IF($J$9=48,Commande!AM53,IF($J$9=49,Commande!AN53,IF($J$9=50,Commande!AO53,IF($J$9=51,Commande!AP53,IF($J$9=52,Commande!AQ53,IF($J$9=1,Commande!AR53,IF($J$9=2,Commande!AS53,IF($J$9=3,Commande!AT53,IF($J$9=4,Commande!AU53,IF($J$9=5,Commande!AV53,IF($J$9=6,Commande!AW53,IF($J$9=7,Commande!AX53,IF($J$9=8,Commande!AY53,IF($J$9=9,Commande!AZ53,IF($J$9=10,Commande!BA53,IF($J$9=11,Commande!BB53,IF($J$9=12,Commande!BC53,IF($J$9=13,Commande!BD53,IF($J$9=14,Commande!BE53,IF($J$9=15,Commande!BF53,IF($J$9=16,Commande!BG53,IF($J$9=17,Commande!BH53,IF($J$9=18,Commande!BI53,IF($J$9=19,Commande!BJ53,IF($J$9=20,Commande!BK53,IF($J$9=21,Commande!BL53,IF($J$9=22,Commande!BM53,IF($J$9=23,Commande!BN53,IF($J$9=24,Commande!BO53,IF($J$9=25,Commande!BP53,IF($J$9=26,Commande!R53,IF($J$9=27,Commande!S53,IF($J$9=28,Commande!T53,IF($J$9=29,Commande!U53,IF($J$9=30,Commande!V53,IF($J$9=31,Commande!W53,IF($J$9=32,Commande!X53,IF($J$9=33,Commande!Y53,IF($J$9=34,Commande!Z53,IF($J$9=35,Commande!AA53,))))))))))))))))))))))))))))))))))))))))))))))))))))</f>
        <v>0</v>
      </c>
      <c r="K79" s="55" t="str">
        <f>IF(Commande!O53=0,"","Erreur")</f>
        <v/>
      </c>
    </row>
    <row r="80" spans="1:11">
      <c r="A80" s="55">
        <f>IF(Commande!A54&lt;&gt;"",Commande!A54,"")</f>
        <v>11087</v>
      </c>
      <c r="B80" s="55" t="str">
        <f>IF(Commande!J54&lt;&gt;"",Commande!J54,"")</f>
        <v>S10</v>
      </c>
      <c r="C80" s="59" t="str">
        <f>IF(Commande!B54&lt;&gt;"",Commande!B54,"")</f>
        <v>SEDUM</v>
      </c>
      <c r="D80" s="59" t="str">
        <f>IF(Commande!C54&lt;&gt;"",Commande!C54,"")</f>
        <v>Lemon ball</v>
      </c>
      <c r="E80" s="55">
        <f>IF(Commande!F54&lt;&gt;"",Commande!F54,"")</f>
        <v>6</v>
      </c>
      <c r="F80" s="55" t="str">
        <f>IF(Commande!D54&lt;&gt;"",Commande!D54,"")</f>
        <v>B</v>
      </c>
      <c r="G80" s="55" t="str">
        <f>IF(Commande!L54&lt;&gt;"",Commande!L54,"")</f>
        <v>M3</v>
      </c>
      <c r="H80" s="55" t="str">
        <f>IF(Commande!H54&lt;&gt;"",Commande!H54,"")</f>
        <v>B</v>
      </c>
      <c r="I80" s="55" t="str">
        <f>IF(Commande!I54&lt;&gt;"",Commande!I54,"")</f>
        <v/>
      </c>
      <c r="J80" s="55">
        <f>IF($J$9=36,Commande!AB54,IF($J$9=37,Commande!AC54,IF($J$9=38,Commande!AD54,IF($J$9=39,Commande!AE54,IF($J$9=40,Commande!AF54,IF($J$9=41,Commande!AG54,IF($J$9=42,Commande!AH54,IF($J$9=43,Commande!AI54,IF($J$9=44,Commande!AJ54,IF($J$9=45,Commande!AK54,IF($J$9=46,Commande!AL54,IF($J$9=47,Commande!AL54,IF($J$9=48,Commande!AM54,IF($J$9=49,Commande!AN54,IF($J$9=50,Commande!AO54,IF($J$9=51,Commande!AP54,IF($J$9=52,Commande!AQ54,IF($J$9=1,Commande!AR54,IF($J$9=2,Commande!AS54,IF($J$9=3,Commande!AT54,IF($J$9=4,Commande!AU54,IF($J$9=5,Commande!AV54,IF($J$9=6,Commande!AW54,IF($J$9=7,Commande!AX54,IF($J$9=8,Commande!AY54,IF($J$9=9,Commande!AZ54,IF($J$9=10,Commande!BA54,IF($J$9=11,Commande!BB54,IF($J$9=12,Commande!BC54,IF($J$9=13,Commande!BD54,IF($J$9=14,Commande!BE54,IF($J$9=15,Commande!BF54,IF($J$9=16,Commande!BG54,IF($J$9=17,Commande!BH54,IF($J$9=18,Commande!BI54,IF($J$9=19,Commande!BJ54,IF($J$9=20,Commande!BK54,IF($J$9=21,Commande!BL54,IF($J$9=22,Commande!BM54,IF($J$9=23,Commande!BN54,IF($J$9=24,Commande!BO54,IF($J$9=25,Commande!BP54,IF($J$9=26,Commande!R54,IF($J$9=27,Commande!S54,IF($J$9=28,Commande!T54,IF($J$9=29,Commande!U54,IF($J$9=30,Commande!V54,IF($J$9=31,Commande!W54,IF($J$9=32,Commande!X54,IF($J$9=33,Commande!Y54,IF($J$9=34,Commande!Z54,IF($J$9=35,Commande!AA54,))))))))))))))))))))))))))))))))))))))))))))))))))))</f>
        <v>0</v>
      </c>
      <c r="K80" s="55" t="str">
        <f>IF(Commande!O54=0,"","Erreur")</f>
        <v/>
      </c>
    </row>
    <row r="81" spans="1:11">
      <c r="A81" s="55">
        <f>IF(Commande!A55&lt;&gt;"",Commande!A55,"")</f>
        <v>11766</v>
      </c>
      <c r="B81" s="55" t="str">
        <f>IF(Commande!J55&lt;&gt;"",Commande!J55,"")</f>
        <v>S10</v>
      </c>
      <c r="C81" s="59" t="str">
        <f>IF(Commande!B55&lt;&gt;"",Commande!B55,"")</f>
        <v>SEDUM</v>
      </c>
      <c r="D81" s="59" t="str">
        <f>IF(Commande!C55&lt;&gt;"",Commande!C55,"")</f>
        <v>Varies</v>
      </c>
      <c r="E81" s="55">
        <f>IF(Commande!F55&lt;&gt;"",Commande!F55,"")</f>
        <v>6</v>
      </c>
      <c r="F81" s="55" t="str">
        <f>IF(Commande!D55&lt;&gt;"",Commande!D55,"")</f>
        <v>B</v>
      </c>
      <c r="G81" s="55" t="str">
        <f>IF(Commande!L55&lt;&gt;"",Commande!L55,"")</f>
        <v>M3</v>
      </c>
      <c r="H81" s="55" t="str">
        <f>IF(Commande!H55&lt;&gt;"",Commande!H55,"")</f>
        <v>A</v>
      </c>
      <c r="I81" s="55" t="str">
        <f>IF(Commande!I55&lt;&gt;"",Commande!I55,"")</f>
        <v/>
      </c>
      <c r="J81" s="55">
        <f>IF($J$9=36,Commande!AB55,IF($J$9=37,Commande!AC55,IF($J$9=38,Commande!AD55,IF($J$9=39,Commande!AE55,IF($J$9=40,Commande!AF55,IF($J$9=41,Commande!AG55,IF($J$9=42,Commande!AH55,IF($J$9=43,Commande!AI55,IF($J$9=44,Commande!AJ55,IF($J$9=45,Commande!AK55,IF($J$9=46,Commande!AL55,IF($J$9=47,Commande!AL55,IF($J$9=48,Commande!AM55,IF($J$9=49,Commande!AN55,IF($J$9=50,Commande!AO55,IF($J$9=51,Commande!AP55,IF($J$9=52,Commande!AQ55,IF($J$9=1,Commande!AR55,IF($J$9=2,Commande!AS55,IF($J$9=3,Commande!AT55,IF($J$9=4,Commande!AU55,IF($J$9=5,Commande!AV55,IF($J$9=6,Commande!AW55,IF($J$9=7,Commande!AX55,IF($J$9=8,Commande!AY55,IF($J$9=9,Commande!AZ55,IF($J$9=10,Commande!BA55,IF($J$9=11,Commande!BB55,IF($J$9=12,Commande!BC55,IF($J$9=13,Commande!BD55,IF($J$9=14,Commande!BE55,IF($J$9=15,Commande!BF55,IF($J$9=16,Commande!BG55,IF($J$9=17,Commande!BH55,IF($J$9=18,Commande!BI55,IF($J$9=19,Commande!BJ55,IF($J$9=20,Commande!BK55,IF($J$9=21,Commande!BL55,IF($J$9=22,Commande!BM55,IF($J$9=23,Commande!BN55,IF($J$9=24,Commande!BO55,IF($J$9=25,Commande!BP55,IF($J$9=26,Commande!R55,IF($J$9=27,Commande!S55,IF($J$9=28,Commande!T55,IF($J$9=29,Commande!U55,IF($J$9=30,Commande!V55,IF($J$9=31,Commande!W55,IF($J$9=32,Commande!X55,IF($J$9=33,Commande!Y55,IF($J$9=34,Commande!Z55,IF($J$9=35,Commande!AA55,))))))))))))))))))))))))))))))))))))))))))))))))))))</f>
        <v>0</v>
      </c>
      <c r="K81" s="55" t="str">
        <f>IF(Commande!O55=0,"","Erreur")</f>
        <v/>
      </c>
    </row>
    <row r="82" spans="1:11" hidden="1">
      <c r="A82" s="91"/>
      <c r="B82" s="91"/>
      <c r="C82" s="92" t="s">
        <v>498</v>
      </c>
      <c r="D82" s="92"/>
      <c r="E82" s="91"/>
      <c r="F82" s="91"/>
      <c r="G82" s="91"/>
      <c r="H82" s="91"/>
      <c r="I82" s="91"/>
      <c r="J82" s="91">
        <f>SUBTOTAL(9,J79:J81)</f>
        <v>0</v>
      </c>
      <c r="K82" s="91"/>
    </row>
    <row r="83" spans="1:11">
      <c r="A83" s="55">
        <f>IF(Commande!A56&lt;&gt;"",Commande!A56,"")</f>
        <v>13547</v>
      </c>
      <c r="B83" s="55" t="str">
        <f>IF(Commande!J56&lt;&gt;"",Commande!J56,"")</f>
        <v>S7</v>
      </c>
      <c r="C83" s="59" t="str">
        <f>IF(Commande!B56&lt;&gt;"",Commande!B56,"")</f>
        <v>SENECIO</v>
      </c>
      <c r="D83" s="59" t="str">
        <f>IF(Commande!C56&lt;&gt;"",Commande!C56,"")</f>
        <v>Vira vira</v>
      </c>
      <c r="E83" s="55">
        <f>IF(Commande!F56&lt;&gt;"",Commande!F56,"")</f>
        <v>6</v>
      </c>
      <c r="F83" s="55" t="str">
        <f>IF(Commande!D56&lt;&gt;"",Commande!D56,"")</f>
        <v>B</v>
      </c>
      <c r="G83" s="55" t="str">
        <f>IF(Commande!L56&lt;&gt;"",Commande!L56,"")</f>
        <v>M3</v>
      </c>
      <c r="H83" s="55" t="str">
        <f>IF(Commande!H56&lt;&gt;"",Commande!H56,"")</f>
        <v>A</v>
      </c>
      <c r="I83" s="55" t="str">
        <f>IF(Commande!I56&lt;&gt;"",Commande!I56,"")</f>
        <v/>
      </c>
      <c r="J83" s="55">
        <f>IF($J$9=36,Commande!AB56,IF($J$9=37,Commande!AC56,IF($J$9=38,Commande!AD56,IF($J$9=39,Commande!AE56,IF($J$9=40,Commande!AF56,IF($J$9=41,Commande!AG56,IF($J$9=42,Commande!AH56,IF($J$9=43,Commande!AI56,IF($J$9=44,Commande!AJ56,IF($J$9=45,Commande!AK56,IF($J$9=46,Commande!AL56,IF($J$9=47,Commande!AL56,IF($J$9=48,Commande!AM56,IF($J$9=49,Commande!AN56,IF($J$9=50,Commande!AO56,IF($J$9=51,Commande!AP56,IF($J$9=52,Commande!AQ56,IF($J$9=1,Commande!AR56,IF($J$9=2,Commande!AS56,IF($J$9=3,Commande!AT56,IF($J$9=4,Commande!AU56,IF($J$9=5,Commande!AV56,IF($J$9=6,Commande!AW56,IF($J$9=7,Commande!AX56,IF($J$9=8,Commande!AY56,IF($J$9=9,Commande!AZ56,IF($J$9=10,Commande!BA56,IF($J$9=11,Commande!BB56,IF($J$9=12,Commande!BC56,IF($J$9=13,Commande!BD56,IF($J$9=14,Commande!BE56,IF($J$9=15,Commande!BF56,IF($J$9=16,Commande!BG56,IF($J$9=17,Commande!BH56,IF($J$9=18,Commande!BI56,IF($J$9=19,Commande!BJ56,IF($J$9=20,Commande!BK56,IF($J$9=21,Commande!BL56,IF($J$9=22,Commande!BM56,IF($J$9=23,Commande!BN56,IF($J$9=24,Commande!BO56,IF($J$9=25,Commande!BP56,IF($J$9=26,Commande!R56,IF($J$9=27,Commande!S56,IF($J$9=28,Commande!T56,IF($J$9=29,Commande!U56,IF($J$9=30,Commande!V56,IF($J$9=31,Commande!W56,IF($J$9=32,Commande!X56,IF($J$9=33,Commande!Y56,IF($J$9=34,Commande!Z56,IF($J$9=35,Commande!AA56,))))))))))))))))))))))))))))))))))))))))))))))))))))</f>
        <v>0</v>
      </c>
      <c r="K83" s="55" t="str">
        <f>IF(Commande!O56=0,"","Erreur")</f>
        <v/>
      </c>
    </row>
    <row r="84" spans="1:11" hidden="1">
      <c r="A84" s="91"/>
      <c r="B84" s="91"/>
      <c r="C84" s="92" t="s">
        <v>501</v>
      </c>
      <c r="D84" s="92"/>
      <c r="E84" s="91"/>
      <c r="F84" s="91"/>
      <c r="G84" s="91"/>
      <c r="H84" s="91"/>
      <c r="I84" s="91"/>
      <c r="J84" s="91">
        <f>SUBTOTAL(9,J83:J83)</f>
        <v>0</v>
      </c>
      <c r="K84" s="91"/>
    </row>
    <row r="85" spans="1:11">
      <c r="A85" s="55">
        <f>IF(Commande!A57&lt;&gt;"",Commande!A57,"")</f>
        <v>12970</v>
      </c>
      <c r="B85" s="55" t="str">
        <f>IF(Commande!J57&lt;&gt;"",Commande!J57,"")</f>
        <v>S4</v>
      </c>
      <c r="C85" s="59" t="str">
        <f>IF(Commande!B57&lt;&gt;"",Commande!B57,"")</f>
        <v>STIPA</v>
      </c>
      <c r="D85" s="59" t="str">
        <f>IF(Commande!C57&lt;&gt;"",Commande!C57,"")</f>
        <v>Pheasant tails</v>
      </c>
      <c r="E85" s="55">
        <f>IF(Commande!F57&lt;&gt;"",Commande!F57,"")</f>
        <v>8</v>
      </c>
      <c r="F85" s="55" t="str">
        <f>IF(Commande!D57&lt;&gt;"",Commande!D57,"")</f>
        <v>S</v>
      </c>
      <c r="G85" s="55" t="str">
        <f>IF(Commande!L57&lt;&gt;"",Commande!L57,"")</f>
        <v>M3</v>
      </c>
      <c r="H85" s="55" t="str">
        <f>IF(Commande!H57&lt;&gt;"",Commande!H57,"")</f>
        <v>A</v>
      </c>
      <c r="I85" s="55" t="str">
        <f>IF(Commande!I57&lt;&gt;"",Commande!I57,"")</f>
        <v/>
      </c>
      <c r="J85" s="55">
        <f>IF($J$9=36,Commande!AB57,IF($J$9=37,Commande!AC57,IF($J$9=38,Commande!AD57,IF($J$9=39,Commande!AE57,IF($J$9=40,Commande!AF57,IF($J$9=41,Commande!AG57,IF($J$9=42,Commande!AH57,IF($J$9=43,Commande!AI57,IF($J$9=44,Commande!AJ57,IF($J$9=45,Commande!AK57,IF($J$9=46,Commande!AL57,IF($J$9=47,Commande!AL57,IF($J$9=48,Commande!AM57,IF($J$9=49,Commande!AN57,IF($J$9=50,Commande!AO57,IF($J$9=51,Commande!AP57,IF($J$9=52,Commande!AQ57,IF($J$9=1,Commande!AR57,IF($J$9=2,Commande!AS57,IF($J$9=3,Commande!AT57,IF($J$9=4,Commande!AU57,IF($J$9=5,Commande!AV57,IF($J$9=6,Commande!AW57,IF($J$9=7,Commande!AX57,IF($J$9=8,Commande!AY57,IF($J$9=9,Commande!AZ57,IF($J$9=10,Commande!BA57,IF($J$9=11,Commande!BB57,IF($J$9=12,Commande!BC57,IF($J$9=13,Commande!BD57,IF($J$9=14,Commande!BE57,IF($J$9=15,Commande!BF57,IF($J$9=16,Commande!BG57,IF($J$9=17,Commande!BH57,IF($J$9=18,Commande!BI57,IF($J$9=19,Commande!BJ57,IF($J$9=20,Commande!BK57,IF($J$9=21,Commande!BL57,IF($J$9=22,Commande!BM57,IF($J$9=23,Commande!BN57,IF($J$9=24,Commande!BO57,IF($J$9=25,Commande!BP57,IF($J$9=26,Commande!R57,IF($J$9=27,Commande!S57,IF($J$9=28,Commande!T57,IF($J$9=29,Commande!U57,IF($J$9=30,Commande!V57,IF($J$9=31,Commande!W57,IF($J$9=32,Commande!X57,IF($J$9=33,Commande!Y57,IF($J$9=34,Commande!Z57,IF($J$9=35,Commande!AA57,))))))))))))))))))))))))))))))))))))))))))))))))))))</f>
        <v>0</v>
      </c>
      <c r="K85" s="55" t="str">
        <f>IF(Commande!O57=0,"","Erreur")</f>
        <v/>
      </c>
    </row>
    <row r="86" spans="1:11">
      <c r="A86" s="55">
        <f>IF(Commande!A58&lt;&gt;"",Commande!A58,"")</f>
        <v>3776</v>
      </c>
      <c r="B86" s="55" t="str">
        <f>IF(Commande!J58&lt;&gt;"",Commande!J58,"")</f>
        <v>S4</v>
      </c>
      <c r="C86" s="59" t="str">
        <f>IF(Commande!B58&lt;&gt;"",Commande!B58,"")</f>
        <v>STIPA</v>
      </c>
      <c r="D86" s="59" t="str">
        <f>IF(Commande!C58&lt;&gt;"",Commande!C58,"")</f>
        <v>Pony tails</v>
      </c>
      <c r="E86" s="55">
        <f>IF(Commande!F58&lt;&gt;"",Commande!F58,"")</f>
        <v>8</v>
      </c>
      <c r="F86" s="55" t="str">
        <f>IF(Commande!D58&lt;&gt;"",Commande!D58,"")</f>
        <v>S</v>
      </c>
      <c r="G86" s="55" t="str">
        <f>IF(Commande!L58&lt;&gt;"",Commande!L58,"")</f>
        <v>M3</v>
      </c>
      <c r="H86" s="55" t="str">
        <f>IF(Commande!H58&lt;&gt;"",Commande!H58,"")</f>
        <v>A</v>
      </c>
      <c r="I86" s="55" t="str">
        <f>IF(Commande!I58&lt;&gt;"",Commande!I58,"")</f>
        <v/>
      </c>
      <c r="J86" s="55">
        <f>IF($J$9=36,Commande!AB58,IF($J$9=37,Commande!AC58,IF($J$9=38,Commande!AD58,IF($J$9=39,Commande!AE58,IF($J$9=40,Commande!AF58,IF($J$9=41,Commande!AG58,IF($J$9=42,Commande!AH58,IF($J$9=43,Commande!AI58,IF($J$9=44,Commande!AJ58,IF($J$9=45,Commande!AK58,IF($J$9=46,Commande!AL58,IF($J$9=47,Commande!AL58,IF($J$9=48,Commande!AM58,IF($J$9=49,Commande!AN58,IF($J$9=50,Commande!AO58,IF($J$9=51,Commande!AP58,IF($J$9=52,Commande!AQ58,IF($J$9=1,Commande!AR58,IF($J$9=2,Commande!AS58,IF($J$9=3,Commande!AT58,IF($J$9=4,Commande!AU58,IF($J$9=5,Commande!AV58,IF($J$9=6,Commande!AW58,IF($J$9=7,Commande!AX58,IF($J$9=8,Commande!AY58,IF($J$9=9,Commande!AZ58,IF($J$9=10,Commande!BA58,IF($J$9=11,Commande!BB58,IF($J$9=12,Commande!BC58,IF($J$9=13,Commande!BD58,IF($J$9=14,Commande!BE58,IF($J$9=15,Commande!BF58,IF($J$9=16,Commande!BG58,IF($J$9=17,Commande!BH58,IF($J$9=18,Commande!BI58,IF($J$9=19,Commande!BJ58,IF($J$9=20,Commande!BK58,IF($J$9=21,Commande!BL58,IF($J$9=22,Commande!BM58,IF($J$9=23,Commande!BN58,IF($J$9=24,Commande!BO58,IF($J$9=25,Commande!BP58,IF($J$9=26,Commande!R58,IF($J$9=27,Commande!S58,IF($J$9=28,Commande!T58,IF($J$9=29,Commande!U58,IF($J$9=30,Commande!V58,IF($J$9=31,Commande!W58,IF($J$9=32,Commande!X58,IF($J$9=33,Commande!Y58,IF($J$9=34,Commande!Z58,IF($J$9=35,Commande!AA58,))))))))))))))))))))))))))))))))))))))))))))))))))))</f>
        <v>0</v>
      </c>
      <c r="K86" s="55" t="str">
        <f>IF(Commande!O58=0,"","Erreur")</f>
        <v/>
      </c>
    </row>
    <row r="87" spans="1:11" hidden="1">
      <c r="A87" s="91"/>
      <c r="B87" s="91"/>
      <c r="C87" s="92" t="s">
        <v>563</v>
      </c>
      <c r="D87" s="92"/>
      <c r="E87" s="91"/>
      <c r="F87" s="91"/>
      <c r="G87" s="91"/>
      <c r="H87" s="91"/>
      <c r="I87" s="91"/>
      <c r="J87" s="91">
        <f>SUBTOTAL(9,J85:J86)</f>
        <v>0</v>
      </c>
      <c r="K87" s="91"/>
    </row>
    <row r="88" spans="1:11">
      <c r="A88" s="55">
        <f>IF(Commande!A59&lt;&gt;"",Commande!A59,"")</f>
        <v>25242</v>
      </c>
      <c r="B88" s="55" t="str">
        <f>IF(Commande!J59&lt;&gt;"",Commande!J59,"")</f>
        <v>S2</v>
      </c>
      <c r="C88" s="59" t="str">
        <f>IF(Commande!B59&lt;&gt;"",Commande!B59,"")</f>
        <v>VINCA MINOR (Pervenche)</v>
      </c>
      <c r="D88" s="59" t="str">
        <f>IF(Commande!C59&lt;&gt;"",Commande!C59,"")</f>
        <v>Illumination</v>
      </c>
      <c r="E88" s="55">
        <f>IF(Commande!F59&lt;&gt;"",Commande!F59,"")</f>
        <v>10</v>
      </c>
      <c r="F88" s="55" t="str">
        <f>IF(Commande!D59&lt;&gt;"",Commande!D59,"")</f>
        <v>B</v>
      </c>
      <c r="G88" s="55" t="str">
        <f>IF(Commande!L59&lt;&gt;"",Commande!L59,"")</f>
        <v>M3</v>
      </c>
      <c r="H88" s="55" t="str">
        <f>IF(Commande!H59&lt;&gt;"",Commande!H59,"")</f>
        <v>A</v>
      </c>
      <c r="I88" s="55">
        <f>IF(Commande!I59&lt;&gt;"",Commande!I59,"")</f>
        <v>0.05</v>
      </c>
      <c r="J88" s="55">
        <f>IF($J$9=36,Commande!AB59,IF($J$9=37,Commande!AC59,IF($J$9=38,Commande!AD59,IF($J$9=39,Commande!AE59,IF($J$9=40,Commande!AF59,IF($J$9=41,Commande!AG59,IF($J$9=42,Commande!AH59,IF($J$9=43,Commande!AI59,IF($J$9=44,Commande!AJ59,IF($J$9=45,Commande!AK59,IF($J$9=46,Commande!AL59,IF($J$9=47,Commande!AL59,IF($J$9=48,Commande!AM59,IF($J$9=49,Commande!AN59,IF($J$9=50,Commande!AO59,IF($J$9=51,Commande!AP59,IF($J$9=52,Commande!AQ59,IF($J$9=1,Commande!AR59,IF($J$9=2,Commande!AS59,IF($J$9=3,Commande!AT59,IF($J$9=4,Commande!AU59,IF($J$9=5,Commande!AV59,IF($J$9=6,Commande!AW59,IF($J$9=7,Commande!AX59,IF($J$9=8,Commande!AY59,IF($J$9=9,Commande!AZ59,IF($J$9=10,Commande!BA59,IF($J$9=11,Commande!BB59,IF($J$9=12,Commande!BC59,IF($J$9=13,Commande!BD59,IF($J$9=14,Commande!BE59,IF($J$9=15,Commande!BF59,IF($J$9=16,Commande!BG59,IF($J$9=17,Commande!BH59,IF($J$9=18,Commande!BI59,IF($J$9=19,Commande!BJ59,IF($J$9=20,Commande!BK59,IF($J$9=21,Commande!BL59,IF($J$9=22,Commande!BM59,IF($J$9=23,Commande!BN59,IF($J$9=24,Commande!BO59,IF($J$9=25,Commande!BP59,IF($J$9=26,Commande!R59,IF($J$9=27,Commande!S59,IF($J$9=28,Commande!T59,IF($J$9=29,Commande!U59,IF($J$9=30,Commande!V59,IF($J$9=31,Commande!W59,IF($J$9=32,Commande!X59,IF($J$9=33,Commande!Y59,IF($J$9=34,Commande!Z59,IF($J$9=35,Commande!AA59,))))))))))))))))))))))))))))))))))))))))))))))))))))</f>
        <v>0</v>
      </c>
      <c r="K88" s="55" t="str">
        <f>IF(Commande!O59=0,"","Erreur")</f>
        <v/>
      </c>
    </row>
    <row r="89" spans="1:11" hidden="1">
      <c r="A89" s="91"/>
      <c r="B89" s="91"/>
      <c r="C89" s="92" t="s">
        <v>564</v>
      </c>
      <c r="D89" s="92"/>
      <c r="E89" s="91"/>
      <c r="F89" s="91"/>
      <c r="G89" s="91"/>
      <c r="H89" s="91"/>
      <c r="I89" s="91"/>
      <c r="J89" s="91">
        <f>SUBTOTAL(9,J88:J88)</f>
        <v>0</v>
      </c>
      <c r="K89" s="91"/>
    </row>
    <row r="90" spans="1:11">
      <c r="A90" s="93"/>
      <c r="B90" s="93"/>
      <c r="C90" s="94" t="s">
        <v>851</v>
      </c>
      <c r="D90" s="94"/>
      <c r="E90" s="93"/>
      <c r="F90" s="93"/>
      <c r="G90" s="93"/>
      <c r="H90" s="93"/>
      <c r="I90" s="93"/>
      <c r="J90" s="93">
        <f>SUBTOTAL(9,J15:J89)</f>
        <v>0</v>
      </c>
      <c r="K90" s="93"/>
    </row>
    <row r="91" spans="1:11" hidden="1">
      <c r="A91" s="55" t="str">
        <f>IF(Commande!A60&lt;&gt;"",Commande!A60,"")</f>
        <v/>
      </c>
      <c r="B91" s="55" t="str">
        <f>IF(Commande!J60&lt;&gt;"",Commande!J60,"")</f>
        <v>G</v>
      </c>
      <c r="C91" s="59" t="str">
        <f>IF(Commande!B60&lt;&gt;"",Commande!B60,"")</f>
        <v>Fleurs de A à Z</v>
      </c>
      <c r="D91" s="59" t="str">
        <f>IF(Commande!C60&lt;&gt;"",Commande!C60,"")</f>
        <v/>
      </c>
      <c r="E91" s="55" t="str">
        <f>IF(Commande!F60&lt;&gt;"",Commande!F60,"")</f>
        <v/>
      </c>
      <c r="F91" s="55" t="str">
        <f>IF(Commande!D60&lt;&gt;"",Commande!D60,"")</f>
        <v/>
      </c>
      <c r="G91" s="55" t="str">
        <f>IF(Commande!L60&lt;&gt;"",Commande!L60,"")</f>
        <v/>
      </c>
      <c r="H91" s="55" t="str">
        <f>IF(Commande!H60&lt;&gt;"",Commande!H60,"")</f>
        <v/>
      </c>
      <c r="I91" s="55" t="str">
        <f>IF(Commande!I60&lt;&gt;"",Commande!I60,"")</f>
        <v/>
      </c>
      <c r="J91" s="55">
        <f>IF($J$9=36,Commande!AB60,IF($J$9=37,Commande!AC60,IF($J$9=38,Commande!AD60,IF($J$9=39,Commande!AE60,IF($J$9=40,Commande!AF60,IF($J$9=41,Commande!AG60,IF($J$9=42,Commande!AH60,IF($J$9=43,Commande!AI60,IF($J$9=44,Commande!AJ60,IF($J$9=45,Commande!AK60,IF($J$9=46,Commande!AL60,IF($J$9=47,Commande!AL60,IF($J$9=48,Commande!AM60,IF($J$9=49,Commande!AN60,IF($J$9=50,Commande!AO60,IF($J$9=51,Commande!AP60,IF($J$9=52,Commande!AQ60,IF($J$9=1,Commande!AR60,IF($J$9=2,Commande!AS60,IF($J$9=3,Commande!AT60,IF($J$9=4,Commande!AU60,IF($J$9=5,Commande!AV60,IF($J$9=6,Commande!AW60,IF($J$9=7,Commande!AX60,IF($J$9=8,Commande!AY60,IF($J$9=9,Commande!AZ60,IF($J$9=10,Commande!BA60,IF($J$9=11,Commande!BB60,IF($J$9=12,Commande!BC60,IF($J$9=13,Commande!BD60,IF($J$9=14,Commande!BE60,IF($J$9=15,Commande!BF60,IF($J$9=16,Commande!BG60,IF($J$9=17,Commande!BH60,IF($J$9=18,Commande!BI60,IF($J$9=19,Commande!BJ60,IF($J$9=20,Commande!BK60,IF($J$9=21,Commande!BL60,IF($J$9=22,Commande!BM60,IF($J$9=23,Commande!BN60,IF($J$9=24,Commande!BO60,IF($J$9=25,Commande!BP60,IF($J$9=26,Commande!R60,IF($J$9=27,Commande!S60,IF($J$9=28,Commande!T60,IF($J$9=29,Commande!U60,IF($J$9=30,Commande!V60,IF($J$9=31,Commande!W60,IF($J$9=32,Commande!X60,IF($J$9=33,Commande!Y60,IF($J$9=34,Commande!Z60,IF($J$9=35,Commande!AA60,))))))))))))))))))))))))))))))))))))))))))))))))))))</f>
        <v>0</v>
      </c>
      <c r="K91" s="55" t="str">
        <f>IF(Commande!O60=0,"","Erreur")</f>
        <v/>
      </c>
    </row>
    <row r="92" spans="1:11" hidden="1">
      <c r="A92" s="55" t="str">
        <f>IF(Commande!A61&lt;&gt;"",Commande!A61,"")</f>
        <v/>
      </c>
      <c r="B92" s="55" t="str">
        <f>IF(Commande!J61&lt;&gt;"",Commande!J61,"")</f>
        <v>L</v>
      </c>
      <c r="C92" s="59" t="str">
        <f>IF(Commande!B61&lt;&gt;"",Commande!B61,"")</f>
        <v>A</v>
      </c>
      <c r="D92" s="59" t="str">
        <f>IF(Commande!C61&lt;&gt;"",Commande!C61,"")</f>
        <v/>
      </c>
      <c r="E92" s="55" t="str">
        <f>IF(Commande!F61&lt;&gt;"",Commande!F61,"")</f>
        <v/>
      </c>
      <c r="F92" s="55" t="str">
        <f>IF(Commande!D61&lt;&gt;"",Commande!D61,"")</f>
        <v/>
      </c>
      <c r="G92" s="55" t="str">
        <f>IF(Commande!L61&lt;&gt;"",Commande!L61,"")</f>
        <v/>
      </c>
      <c r="H92" s="55" t="str">
        <f>IF(Commande!H61&lt;&gt;"",Commande!H61,"")</f>
        <v/>
      </c>
      <c r="I92" s="55" t="str">
        <f>IF(Commande!I61&lt;&gt;"",Commande!I61,"")</f>
        <v/>
      </c>
      <c r="J92" s="55">
        <f>IF($J$9=36,Commande!AB61,IF($J$9=37,Commande!AC61,IF($J$9=38,Commande!AD61,IF($J$9=39,Commande!AE61,IF($J$9=40,Commande!AF61,IF($J$9=41,Commande!AG61,IF($J$9=42,Commande!AH61,IF($J$9=43,Commande!AI61,IF($J$9=44,Commande!AJ61,IF($J$9=45,Commande!AK61,IF($J$9=46,Commande!AL61,IF($J$9=47,Commande!AL61,IF($J$9=48,Commande!AM61,IF($J$9=49,Commande!AN61,IF($J$9=50,Commande!AO61,IF($J$9=51,Commande!AP61,IF($J$9=52,Commande!AQ61,IF($J$9=1,Commande!AR61,IF($J$9=2,Commande!AS61,IF($J$9=3,Commande!AT61,IF($J$9=4,Commande!AU61,IF($J$9=5,Commande!AV61,IF($J$9=6,Commande!AW61,IF($J$9=7,Commande!AX61,IF($J$9=8,Commande!AY61,IF($J$9=9,Commande!AZ61,IF($J$9=10,Commande!BA61,IF($J$9=11,Commande!BB61,IF($J$9=12,Commande!BC61,IF($J$9=13,Commande!BD61,IF($J$9=14,Commande!BE61,IF($J$9=15,Commande!BF61,IF($J$9=16,Commande!BG61,IF($J$9=17,Commande!BH61,IF($J$9=18,Commande!BI61,IF($J$9=19,Commande!BJ61,IF($J$9=20,Commande!BK61,IF($J$9=21,Commande!BL61,IF($J$9=22,Commande!BM61,IF($J$9=23,Commande!BN61,IF($J$9=24,Commande!BO61,IF($J$9=25,Commande!BP61,IF($J$9=26,Commande!R61,IF($J$9=27,Commande!S61,IF($J$9=28,Commande!T61,IF($J$9=29,Commande!U61,IF($J$9=30,Commande!V61,IF($J$9=31,Commande!W61,IF($J$9=32,Commande!X61,IF($J$9=33,Commande!Y61,IF($J$9=34,Commande!Z61,IF($J$9=35,Commande!AA61,))))))))))))))))))))))))))))))))))))))))))))))))))))</f>
        <v>0</v>
      </c>
      <c r="K92" s="55" t="str">
        <f>IF(Commande!O61=0,"","Erreur")</f>
        <v/>
      </c>
    </row>
    <row r="93" spans="1:11">
      <c r="A93" s="55">
        <f>IF(Commande!A62&lt;&gt;"",Commande!A62,"")</f>
        <v>3634</v>
      </c>
      <c r="B93" s="55" t="str">
        <f>IF(Commande!J62&lt;&gt;"",Commande!J62,"")</f>
        <v>S2</v>
      </c>
      <c r="C93" s="59" t="str">
        <f>IF(Commande!B62&lt;&gt;"",Commande!B62,"")</f>
        <v>ABUTILON</v>
      </c>
      <c r="D93" s="59" t="str">
        <f>IF(Commande!C62&lt;&gt;"",Commande!C62,"")</f>
        <v>Canary bird</v>
      </c>
      <c r="E93" s="55">
        <f>IF(Commande!F62&lt;&gt;"",Commande!F62,"")</f>
        <v>10</v>
      </c>
      <c r="F93" s="55" t="str">
        <f>IF(Commande!D62&lt;&gt;"",Commande!D62,"")</f>
        <v>B</v>
      </c>
      <c r="G93" s="55" t="str">
        <f>IF(Commande!L62&lt;&gt;"",Commande!L62,"")</f>
        <v>M3</v>
      </c>
      <c r="H93" s="55" t="str">
        <f>IF(Commande!H62&lt;&gt;"",Commande!H62,"")</f>
        <v>A</v>
      </c>
      <c r="I93" s="55" t="str">
        <f>IF(Commande!I62&lt;&gt;"",Commande!I62,"")</f>
        <v/>
      </c>
      <c r="J93" s="55">
        <f>IF($J$9=36,Commande!AB62,IF($J$9=37,Commande!AC62,IF($J$9=38,Commande!AD62,IF($J$9=39,Commande!AE62,IF($J$9=40,Commande!AF62,IF($J$9=41,Commande!AG62,IF($J$9=42,Commande!AH62,IF($J$9=43,Commande!AI62,IF($J$9=44,Commande!AJ62,IF($J$9=45,Commande!AK62,IF($J$9=46,Commande!AL62,IF($J$9=47,Commande!AL62,IF($J$9=48,Commande!AM62,IF($J$9=49,Commande!AN62,IF($J$9=50,Commande!AO62,IF($J$9=51,Commande!AP62,IF($J$9=52,Commande!AQ62,IF($J$9=1,Commande!AR62,IF($J$9=2,Commande!AS62,IF($J$9=3,Commande!AT62,IF($J$9=4,Commande!AU62,IF($J$9=5,Commande!AV62,IF($J$9=6,Commande!AW62,IF($J$9=7,Commande!AX62,IF($J$9=8,Commande!AY62,IF($J$9=9,Commande!AZ62,IF($J$9=10,Commande!BA62,IF($J$9=11,Commande!BB62,IF($J$9=12,Commande!BC62,IF($J$9=13,Commande!BD62,IF($J$9=14,Commande!BE62,IF($J$9=15,Commande!BF62,IF($J$9=16,Commande!BG62,IF($J$9=17,Commande!BH62,IF($J$9=18,Commande!BI62,IF($J$9=19,Commande!BJ62,IF($J$9=20,Commande!BK62,IF($J$9=21,Commande!BL62,IF($J$9=22,Commande!BM62,IF($J$9=23,Commande!BN62,IF($J$9=24,Commande!BO62,IF($J$9=25,Commande!BP62,IF($J$9=26,Commande!R62,IF($J$9=27,Commande!S62,IF($J$9=28,Commande!T62,IF($J$9=29,Commande!U62,IF($J$9=30,Commande!V62,IF($J$9=31,Commande!W62,IF($J$9=32,Commande!X62,IF($J$9=33,Commande!Y62,IF($J$9=34,Commande!Z62,IF($J$9=35,Commande!AA62,))))))))))))))))))))))))))))))))))))))))))))))))))))</f>
        <v>0</v>
      </c>
      <c r="K93" s="55" t="str">
        <f>IF(Commande!O62=0,"","Erreur")</f>
        <v/>
      </c>
    </row>
    <row r="94" spans="1:11">
      <c r="A94" s="55">
        <f>IF(Commande!A63&lt;&gt;"",Commande!A63,"")</f>
        <v>3635</v>
      </c>
      <c r="B94" s="55" t="str">
        <f>IF(Commande!J63&lt;&gt;"",Commande!J63,"")</f>
        <v>S2</v>
      </c>
      <c r="C94" s="59" t="str">
        <f>IF(Commande!B63&lt;&gt;"",Commande!B63,"")</f>
        <v>ABUTILON</v>
      </c>
      <c r="D94" s="59" t="str">
        <f>IF(Commande!C63&lt;&gt;"",Commande!C63,"")</f>
        <v>Megapotanicum variegatum</v>
      </c>
      <c r="E94" s="55">
        <f>IF(Commande!F63&lt;&gt;"",Commande!F63,"")</f>
        <v>10</v>
      </c>
      <c r="F94" s="55" t="str">
        <f>IF(Commande!D63&lt;&gt;"",Commande!D63,"")</f>
        <v>B</v>
      </c>
      <c r="G94" s="55" t="str">
        <f>IF(Commande!L63&lt;&gt;"",Commande!L63,"")</f>
        <v>M3</v>
      </c>
      <c r="H94" s="55" t="str">
        <f>IF(Commande!H63&lt;&gt;"",Commande!H63,"")</f>
        <v>A</v>
      </c>
      <c r="I94" s="55" t="str">
        <f>IF(Commande!I63&lt;&gt;"",Commande!I63,"")</f>
        <v/>
      </c>
      <c r="J94" s="55">
        <f>IF($J$9=36,Commande!AB63,IF($J$9=37,Commande!AC63,IF($J$9=38,Commande!AD63,IF($J$9=39,Commande!AE63,IF($J$9=40,Commande!AF63,IF($J$9=41,Commande!AG63,IF($J$9=42,Commande!AH63,IF($J$9=43,Commande!AI63,IF($J$9=44,Commande!AJ63,IF($J$9=45,Commande!AK63,IF($J$9=46,Commande!AL63,IF($J$9=47,Commande!AL63,IF($J$9=48,Commande!AM63,IF($J$9=49,Commande!AN63,IF($J$9=50,Commande!AO63,IF($J$9=51,Commande!AP63,IF($J$9=52,Commande!AQ63,IF($J$9=1,Commande!AR63,IF($J$9=2,Commande!AS63,IF($J$9=3,Commande!AT63,IF($J$9=4,Commande!AU63,IF($J$9=5,Commande!AV63,IF($J$9=6,Commande!AW63,IF($J$9=7,Commande!AX63,IF($J$9=8,Commande!AY63,IF($J$9=9,Commande!AZ63,IF($J$9=10,Commande!BA63,IF($J$9=11,Commande!BB63,IF($J$9=12,Commande!BC63,IF($J$9=13,Commande!BD63,IF($J$9=14,Commande!BE63,IF($J$9=15,Commande!BF63,IF($J$9=16,Commande!BG63,IF($J$9=17,Commande!BH63,IF($J$9=18,Commande!BI63,IF($J$9=19,Commande!BJ63,IF($J$9=20,Commande!BK63,IF($J$9=21,Commande!BL63,IF($J$9=22,Commande!BM63,IF($J$9=23,Commande!BN63,IF($J$9=24,Commande!BO63,IF($J$9=25,Commande!BP63,IF($J$9=26,Commande!R63,IF($J$9=27,Commande!S63,IF($J$9=28,Commande!T63,IF($J$9=29,Commande!U63,IF($J$9=30,Commande!V63,IF($J$9=31,Commande!W63,IF($J$9=32,Commande!X63,IF($J$9=33,Commande!Y63,IF($J$9=34,Commande!Z63,IF($J$9=35,Commande!AA63,))))))))))))))))))))))))))))))))))))))))))))))))))))</f>
        <v>0</v>
      </c>
      <c r="K94" s="55" t="str">
        <f>IF(Commande!O63=0,"","Erreur")</f>
        <v/>
      </c>
    </row>
    <row r="95" spans="1:11">
      <c r="A95" s="55">
        <f>IF(Commande!A64&lt;&gt;"",Commande!A64,"")</f>
        <v>3636</v>
      </c>
      <c r="B95" s="55" t="str">
        <f>IF(Commande!J64&lt;&gt;"",Commande!J64,"")</f>
        <v>S2</v>
      </c>
      <c r="C95" s="59" t="str">
        <f>IF(Commande!B64&lt;&gt;"",Commande!B64,"")</f>
        <v>ABUTILON</v>
      </c>
      <c r="D95" s="59" t="str">
        <f>IF(Commande!C64&lt;&gt;"",Commande!C64,"")</f>
        <v>Red princess</v>
      </c>
      <c r="E95" s="55">
        <f>IF(Commande!F64&lt;&gt;"",Commande!F64,"")</f>
        <v>10</v>
      </c>
      <c r="F95" s="55" t="str">
        <f>IF(Commande!D64&lt;&gt;"",Commande!D64,"")</f>
        <v>B</v>
      </c>
      <c r="G95" s="55" t="str">
        <f>IF(Commande!L64&lt;&gt;"",Commande!L64,"")</f>
        <v>M3</v>
      </c>
      <c r="H95" s="55" t="str">
        <f>IF(Commande!H64&lt;&gt;"",Commande!H64,"")</f>
        <v>A</v>
      </c>
      <c r="I95" s="55" t="str">
        <f>IF(Commande!I64&lt;&gt;"",Commande!I64,"")</f>
        <v/>
      </c>
      <c r="J95" s="55">
        <f>IF($J$9=36,Commande!AB64,IF($J$9=37,Commande!AC64,IF($J$9=38,Commande!AD64,IF($J$9=39,Commande!AE64,IF($J$9=40,Commande!AF64,IF($J$9=41,Commande!AG64,IF($J$9=42,Commande!AH64,IF($J$9=43,Commande!AI64,IF($J$9=44,Commande!AJ64,IF($J$9=45,Commande!AK64,IF($J$9=46,Commande!AL64,IF($J$9=47,Commande!AL64,IF($J$9=48,Commande!AM64,IF($J$9=49,Commande!AN64,IF($J$9=50,Commande!AO64,IF($J$9=51,Commande!AP64,IF($J$9=52,Commande!AQ64,IF($J$9=1,Commande!AR64,IF($J$9=2,Commande!AS64,IF($J$9=3,Commande!AT64,IF($J$9=4,Commande!AU64,IF($J$9=5,Commande!AV64,IF($J$9=6,Commande!AW64,IF($J$9=7,Commande!AX64,IF($J$9=8,Commande!AY64,IF($J$9=9,Commande!AZ64,IF($J$9=10,Commande!BA64,IF($J$9=11,Commande!BB64,IF($J$9=12,Commande!BC64,IF($J$9=13,Commande!BD64,IF($J$9=14,Commande!BE64,IF($J$9=15,Commande!BF64,IF($J$9=16,Commande!BG64,IF($J$9=17,Commande!BH64,IF($J$9=18,Commande!BI64,IF($J$9=19,Commande!BJ64,IF($J$9=20,Commande!BK64,IF($J$9=21,Commande!BL64,IF($J$9=22,Commande!BM64,IF($J$9=23,Commande!BN64,IF($J$9=24,Commande!BO64,IF($J$9=25,Commande!BP64,IF($J$9=26,Commande!R64,IF($J$9=27,Commande!S64,IF($J$9=28,Commande!T64,IF($J$9=29,Commande!U64,IF($J$9=30,Commande!V64,IF($J$9=31,Commande!W64,IF($J$9=32,Commande!X64,IF($J$9=33,Commande!Y64,IF($J$9=34,Commande!Z64,IF($J$9=35,Commande!AA64,))))))))))))))))))))))))))))))))))))))))))))))))))))</f>
        <v>0</v>
      </c>
      <c r="K95" s="55" t="str">
        <f>IF(Commande!O64=0,"","Erreur")</f>
        <v/>
      </c>
    </row>
    <row r="96" spans="1:11">
      <c r="A96" s="55">
        <f>IF(Commande!A65&lt;&gt;"",Commande!A65,"")</f>
        <v>3637</v>
      </c>
      <c r="B96" s="55" t="str">
        <f>IF(Commande!J65&lt;&gt;"",Commande!J65,"")</f>
        <v>S2</v>
      </c>
      <c r="C96" s="59" t="str">
        <f>IF(Commande!B65&lt;&gt;"",Commande!B65,"")</f>
        <v>ABUTILON</v>
      </c>
      <c r="D96" s="59" t="str">
        <f>IF(Commande!C65&lt;&gt;"",Commande!C65,"")</f>
        <v>Thompsonii</v>
      </c>
      <c r="E96" s="55">
        <f>IF(Commande!F65&lt;&gt;"",Commande!F65,"")</f>
        <v>10</v>
      </c>
      <c r="F96" s="55" t="str">
        <f>IF(Commande!D65&lt;&gt;"",Commande!D65,"")</f>
        <v>B</v>
      </c>
      <c r="G96" s="55" t="str">
        <f>IF(Commande!L65&lt;&gt;"",Commande!L65,"")</f>
        <v>M3</v>
      </c>
      <c r="H96" s="55" t="str">
        <f>IF(Commande!H65&lt;&gt;"",Commande!H65,"")</f>
        <v>A</v>
      </c>
      <c r="I96" s="55" t="str">
        <f>IF(Commande!I65&lt;&gt;"",Commande!I65,"")</f>
        <v/>
      </c>
      <c r="J96" s="55">
        <f>IF($J$9=36,Commande!AB65,IF($J$9=37,Commande!AC65,IF($J$9=38,Commande!AD65,IF($J$9=39,Commande!AE65,IF($J$9=40,Commande!AF65,IF($J$9=41,Commande!AG65,IF($J$9=42,Commande!AH65,IF($J$9=43,Commande!AI65,IF($J$9=44,Commande!AJ65,IF($J$9=45,Commande!AK65,IF($J$9=46,Commande!AL65,IF($J$9=47,Commande!AL65,IF($J$9=48,Commande!AM65,IF($J$9=49,Commande!AN65,IF($J$9=50,Commande!AO65,IF($J$9=51,Commande!AP65,IF($J$9=52,Commande!AQ65,IF($J$9=1,Commande!AR65,IF($J$9=2,Commande!AS65,IF($J$9=3,Commande!AT65,IF($J$9=4,Commande!AU65,IF($J$9=5,Commande!AV65,IF($J$9=6,Commande!AW65,IF($J$9=7,Commande!AX65,IF($J$9=8,Commande!AY65,IF($J$9=9,Commande!AZ65,IF($J$9=10,Commande!BA65,IF($J$9=11,Commande!BB65,IF($J$9=12,Commande!BC65,IF($J$9=13,Commande!BD65,IF($J$9=14,Commande!BE65,IF($J$9=15,Commande!BF65,IF($J$9=16,Commande!BG65,IF($J$9=17,Commande!BH65,IF($J$9=18,Commande!BI65,IF($J$9=19,Commande!BJ65,IF($J$9=20,Commande!BK65,IF($J$9=21,Commande!BL65,IF($J$9=22,Commande!BM65,IF($J$9=23,Commande!BN65,IF($J$9=24,Commande!BO65,IF($J$9=25,Commande!BP65,IF($J$9=26,Commande!R65,IF($J$9=27,Commande!S65,IF($J$9=28,Commande!T65,IF($J$9=29,Commande!U65,IF($J$9=30,Commande!V65,IF($J$9=31,Commande!W65,IF($J$9=32,Commande!X65,IF($J$9=33,Commande!Y65,IF($J$9=34,Commande!Z65,IF($J$9=35,Commande!AA65,))))))))))))))))))))))))))))))))))))))))))))))))))))</f>
        <v>0</v>
      </c>
      <c r="K96" s="55" t="str">
        <f>IF(Commande!O65=0,"","Erreur")</f>
        <v/>
      </c>
    </row>
    <row r="97" spans="1:11" hidden="1">
      <c r="A97" s="91"/>
      <c r="B97" s="91"/>
      <c r="C97" s="92" t="s">
        <v>504</v>
      </c>
      <c r="D97" s="92"/>
      <c r="E97" s="91"/>
      <c r="F97" s="91"/>
      <c r="G97" s="91"/>
      <c r="H97" s="91"/>
      <c r="I97" s="91"/>
      <c r="J97" s="91">
        <f>SUBTOTAL(9,J92:J96)</f>
        <v>0</v>
      </c>
      <c r="K97" s="91"/>
    </row>
    <row r="98" spans="1:11">
      <c r="A98" s="55">
        <f>IF(Commande!A66&lt;&gt;"",Commande!A66,"")</f>
        <v>26135</v>
      </c>
      <c r="B98" s="55" t="str">
        <f>IF(Commande!J66&lt;&gt;"",Commande!J66,"")</f>
        <v>S7</v>
      </c>
      <c r="C98" s="59" t="str">
        <f>IF(Commande!B66&lt;&gt;"",Commande!B66,"")</f>
        <v>ACHILLEE DESERT EVE</v>
      </c>
      <c r="D98" s="59" t="str">
        <f>IF(Commande!C66&lt;&gt;"",Commande!C66,"")</f>
        <v>Red</v>
      </c>
      <c r="E98" s="55">
        <f>IF(Commande!F66&lt;&gt;"",Commande!F66,"")</f>
        <v>6</v>
      </c>
      <c r="F98" s="55" t="str">
        <f>IF(Commande!D66&lt;&gt;"",Commande!D66,"")</f>
        <v>B</v>
      </c>
      <c r="G98" s="55" t="str">
        <f>IF(Commande!L66&lt;&gt;"",Commande!L66,"")</f>
        <v>M3</v>
      </c>
      <c r="H98" s="55" t="str">
        <f>IF(Commande!H66&lt;&gt;"",Commande!H66,"")</f>
        <v xml:space="preserve">A </v>
      </c>
      <c r="I98" s="55">
        <f>IF(Commande!I66&lt;&gt;"",Commande!I66,"")</f>
        <v>4.2000000000000003E-2</v>
      </c>
      <c r="J98" s="55">
        <f>IF($J$9=36,Commande!AB66,IF($J$9=37,Commande!AC66,IF($J$9=38,Commande!AD66,IF($J$9=39,Commande!AE66,IF($J$9=40,Commande!AF66,IF($J$9=41,Commande!AG66,IF($J$9=42,Commande!AH66,IF($J$9=43,Commande!AI66,IF($J$9=44,Commande!AJ66,IF($J$9=45,Commande!AK66,IF($J$9=46,Commande!AL66,IF($J$9=47,Commande!AL66,IF($J$9=48,Commande!AM66,IF($J$9=49,Commande!AN66,IF($J$9=50,Commande!AO66,IF($J$9=51,Commande!AP66,IF($J$9=52,Commande!AQ66,IF($J$9=1,Commande!AR66,IF($J$9=2,Commande!AS66,IF($J$9=3,Commande!AT66,IF($J$9=4,Commande!AU66,IF($J$9=5,Commande!AV66,IF($J$9=6,Commande!AW66,IF($J$9=7,Commande!AX66,IF($J$9=8,Commande!AY66,IF($J$9=9,Commande!AZ66,IF($J$9=10,Commande!BA66,IF($J$9=11,Commande!BB66,IF($J$9=12,Commande!BC66,IF($J$9=13,Commande!BD66,IF($J$9=14,Commande!BE66,IF($J$9=15,Commande!BF66,IF($J$9=16,Commande!BG66,IF($J$9=17,Commande!BH66,IF($J$9=18,Commande!BI66,IF($J$9=19,Commande!BJ66,IF($J$9=20,Commande!BK66,IF($J$9=21,Commande!BL66,IF($J$9=22,Commande!BM66,IF($J$9=23,Commande!BN66,IF($J$9=24,Commande!BO66,IF($J$9=25,Commande!BP66,IF($J$9=26,Commande!R66,IF($J$9=27,Commande!S66,IF($J$9=28,Commande!T66,IF($J$9=29,Commande!U66,IF($J$9=30,Commande!V66,IF($J$9=31,Commande!W66,IF($J$9=32,Commande!X66,IF($J$9=33,Commande!Y66,IF($J$9=34,Commande!Z66,IF($J$9=35,Commande!AA66,))))))))))))))))))))))))))))))))))))))))))))))))))))</f>
        <v>0</v>
      </c>
      <c r="K98" s="55" t="str">
        <f>IF(Commande!O66=0,"","Erreur")</f>
        <v/>
      </c>
    </row>
    <row r="99" spans="1:11">
      <c r="A99" s="55">
        <f>IF(Commande!A67&lt;&gt;"",Commande!A67,"")</f>
        <v>25214</v>
      </c>
      <c r="B99" s="55" t="str">
        <f>IF(Commande!J67&lt;&gt;"",Commande!J67,"")</f>
        <v>S7</v>
      </c>
      <c r="C99" s="59" t="str">
        <f>IF(Commande!B67&lt;&gt;"",Commande!B67,"")</f>
        <v>ACHILLEE DESERT EVE</v>
      </c>
      <c r="D99" s="59" t="str">
        <f>IF(Commande!C67&lt;&gt;"",Commande!C67,"")</f>
        <v>Yellow</v>
      </c>
      <c r="E99" s="55">
        <f>IF(Commande!F67&lt;&gt;"",Commande!F67,"")</f>
        <v>6</v>
      </c>
      <c r="F99" s="55" t="str">
        <f>IF(Commande!D67&lt;&gt;"",Commande!D67,"")</f>
        <v>B</v>
      </c>
      <c r="G99" s="55" t="str">
        <f>IF(Commande!L67&lt;&gt;"",Commande!L67,"")</f>
        <v>M3</v>
      </c>
      <c r="H99" s="55" t="str">
        <f>IF(Commande!H67&lt;&gt;"",Commande!H67,"")</f>
        <v xml:space="preserve">A </v>
      </c>
      <c r="I99" s="55">
        <f>IF(Commande!I67&lt;&gt;"",Commande!I67,"")</f>
        <v>4.2000000000000003E-2</v>
      </c>
      <c r="J99" s="55">
        <f>IF($J$9=36,Commande!AB67,IF($J$9=37,Commande!AC67,IF($J$9=38,Commande!AD67,IF($J$9=39,Commande!AE67,IF($J$9=40,Commande!AF67,IF($J$9=41,Commande!AG67,IF($J$9=42,Commande!AH67,IF($J$9=43,Commande!AI67,IF($J$9=44,Commande!AJ67,IF($J$9=45,Commande!AK67,IF($J$9=46,Commande!AL67,IF($J$9=47,Commande!AL67,IF($J$9=48,Commande!AM67,IF($J$9=49,Commande!AN67,IF($J$9=50,Commande!AO67,IF($J$9=51,Commande!AP67,IF($J$9=52,Commande!AQ67,IF($J$9=1,Commande!AR67,IF($J$9=2,Commande!AS67,IF($J$9=3,Commande!AT67,IF($J$9=4,Commande!AU67,IF($J$9=5,Commande!AV67,IF($J$9=6,Commande!AW67,IF($J$9=7,Commande!AX67,IF($J$9=8,Commande!AY67,IF($J$9=9,Commande!AZ67,IF($J$9=10,Commande!BA67,IF($J$9=11,Commande!BB67,IF($J$9=12,Commande!BC67,IF($J$9=13,Commande!BD67,IF($J$9=14,Commande!BE67,IF($J$9=15,Commande!BF67,IF($J$9=16,Commande!BG67,IF($J$9=17,Commande!BH67,IF($J$9=18,Commande!BI67,IF($J$9=19,Commande!BJ67,IF($J$9=20,Commande!BK67,IF($J$9=21,Commande!BL67,IF($J$9=22,Commande!BM67,IF($J$9=23,Commande!BN67,IF($J$9=24,Commande!BO67,IF($J$9=25,Commande!BP67,IF($J$9=26,Commande!R67,IF($J$9=27,Commande!S67,IF($J$9=28,Commande!T67,IF($J$9=29,Commande!U67,IF($J$9=30,Commande!V67,IF($J$9=31,Commande!W67,IF($J$9=32,Commande!X67,IF($J$9=33,Commande!Y67,IF($J$9=34,Commande!Z67,IF($J$9=35,Commande!AA67,))))))))))))))))))))))))))))))))))))))))))))))))))))</f>
        <v>0</v>
      </c>
      <c r="K99" s="55" t="str">
        <f>IF(Commande!O67=0,"","Erreur")</f>
        <v/>
      </c>
    </row>
    <row r="100" spans="1:11" hidden="1">
      <c r="A100" s="91"/>
      <c r="B100" s="91"/>
      <c r="C100" s="92" t="s">
        <v>505</v>
      </c>
      <c r="D100" s="92"/>
      <c r="E100" s="91"/>
      <c r="F100" s="91"/>
      <c r="G100" s="91"/>
      <c r="H100" s="91"/>
      <c r="I100" s="91"/>
      <c r="J100" s="91">
        <f>SUBTOTAL(9,J98:J99)</f>
        <v>0</v>
      </c>
      <c r="K100" s="91"/>
    </row>
    <row r="101" spans="1:11">
      <c r="A101" s="55">
        <f>IF(Commande!A68&lt;&gt;"",Commande!A68,"")</f>
        <v>15752</v>
      </c>
      <c r="B101" s="55" t="str">
        <f>IF(Commande!J68&lt;&gt;"",Commande!J68,"")</f>
        <v>S1</v>
      </c>
      <c r="C101" s="59" t="str">
        <f>IF(Commande!B68&lt;&gt;"",Commande!B68,"")</f>
        <v>AGASTACHE AURANTIACA</v>
      </c>
      <c r="D101" s="59" t="str">
        <f>IF(Commande!C68&lt;&gt;"",Commande!C68,"")</f>
        <v>Kudos mandarin</v>
      </c>
      <c r="E101" s="55">
        <f>IF(Commande!F68&lt;&gt;"",Commande!F68,"")</f>
        <v>8</v>
      </c>
      <c r="F101" s="55" t="str">
        <f>IF(Commande!D68&lt;&gt;"",Commande!D68,"")</f>
        <v>B</v>
      </c>
      <c r="G101" s="55" t="str">
        <f>IF(Commande!L68&lt;&gt;"",Commande!L68,"")</f>
        <v>M3</v>
      </c>
      <c r="H101" s="55" t="str">
        <f>IF(Commande!H68&lt;&gt;"",Commande!H68,"")</f>
        <v>A</v>
      </c>
      <c r="I101" s="55">
        <f>IF(Commande!I68&lt;&gt;"",Commande!I68,"")</f>
        <v>0.1</v>
      </c>
      <c r="J101" s="55">
        <f>IF($J$9=36,Commande!AB68,IF($J$9=37,Commande!AC68,IF($J$9=38,Commande!AD68,IF($J$9=39,Commande!AE68,IF($J$9=40,Commande!AF68,IF($J$9=41,Commande!AG68,IF($J$9=42,Commande!AH68,IF($J$9=43,Commande!AI68,IF($J$9=44,Commande!AJ68,IF($J$9=45,Commande!AK68,IF($J$9=46,Commande!AL68,IF($J$9=47,Commande!AL68,IF($J$9=48,Commande!AM68,IF($J$9=49,Commande!AN68,IF($J$9=50,Commande!AO68,IF($J$9=51,Commande!AP68,IF($J$9=52,Commande!AQ68,IF($J$9=1,Commande!AR68,IF($J$9=2,Commande!AS68,IF($J$9=3,Commande!AT68,IF($J$9=4,Commande!AU68,IF($J$9=5,Commande!AV68,IF($J$9=6,Commande!AW68,IF($J$9=7,Commande!AX68,IF($J$9=8,Commande!AY68,IF($J$9=9,Commande!AZ68,IF($J$9=10,Commande!BA68,IF($J$9=11,Commande!BB68,IF($J$9=12,Commande!BC68,IF($J$9=13,Commande!BD68,IF($J$9=14,Commande!BE68,IF($J$9=15,Commande!BF68,IF($J$9=16,Commande!BG68,IF($J$9=17,Commande!BH68,IF($J$9=18,Commande!BI68,IF($J$9=19,Commande!BJ68,IF($J$9=20,Commande!BK68,IF($J$9=21,Commande!BL68,IF($J$9=22,Commande!BM68,IF($J$9=23,Commande!BN68,IF($J$9=24,Commande!BO68,IF($J$9=25,Commande!BP68,IF($J$9=26,Commande!R68,IF($J$9=27,Commande!S68,IF($J$9=28,Commande!T68,IF($J$9=29,Commande!U68,IF($J$9=30,Commande!V68,IF($J$9=31,Commande!W68,IF($J$9=32,Commande!X68,IF($J$9=33,Commande!Y68,IF($J$9=34,Commande!Z68,IF($J$9=35,Commande!AA68,))))))))))))))))))))))))))))))))))))))))))))))))))))</f>
        <v>0</v>
      </c>
      <c r="K101" s="55" t="str">
        <f>IF(Commande!O68=0,"","Erreur")</f>
        <v/>
      </c>
    </row>
    <row r="102" spans="1:11">
      <c r="A102" s="55">
        <f>IF(Commande!A69&lt;&gt;"",Commande!A69,"")</f>
        <v>25989</v>
      </c>
      <c r="B102" s="55" t="str">
        <f>IF(Commande!J69&lt;&gt;"",Commande!J69,"")</f>
        <v>S1</v>
      </c>
      <c r="C102" s="59" t="str">
        <f>IF(Commande!B69&lt;&gt;"",Commande!B69,"")</f>
        <v>AGASTACHE AURANTIACA</v>
      </c>
      <c r="D102" s="59" t="str">
        <f>IF(Commande!C69&lt;&gt;"",Commande!C69,"")</f>
        <v>Kudos red</v>
      </c>
      <c r="E102" s="55">
        <f>IF(Commande!F69&lt;&gt;"",Commande!F69,"")</f>
        <v>8</v>
      </c>
      <c r="F102" s="55" t="str">
        <f>IF(Commande!D69&lt;&gt;"",Commande!D69,"")</f>
        <v>B</v>
      </c>
      <c r="G102" s="55" t="str">
        <f>IF(Commande!L69&lt;&gt;"",Commande!L69,"")</f>
        <v>M3</v>
      </c>
      <c r="H102" s="55" t="str">
        <f>IF(Commande!H69&lt;&gt;"",Commande!H69,"")</f>
        <v>A</v>
      </c>
      <c r="I102" s="55">
        <f>IF(Commande!I69&lt;&gt;"",Commande!I69,"")</f>
        <v>0.1</v>
      </c>
      <c r="J102" s="55">
        <f>IF($J$9=36,Commande!AB69,IF($J$9=37,Commande!AC69,IF($J$9=38,Commande!AD69,IF($J$9=39,Commande!AE69,IF($J$9=40,Commande!AF69,IF($J$9=41,Commande!AG69,IF($J$9=42,Commande!AH69,IF($J$9=43,Commande!AI69,IF($J$9=44,Commande!AJ69,IF($J$9=45,Commande!AK69,IF($J$9=46,Commande!AL69,IF($J$9=47,Commande!AL69,IF($J$9=48,Commande!AM69,IF($J$9=49,Commande!AN69,IF($J$9=50,Commande!AO69,IF($J$9=51,Commande!AP69,IF($J$9=52,Commande!AQ69,IF($J$9=1,Commande!AR69,IF($J$9=2,Commande!AS69,IF($J$9=3,Commande!AT69,IF($J$9=4,Commande!AU69,IF($J$9=5,Commande!AV69,IF($J$9=6,Commande!AW69,IF($J$9=7,Commande!AX69,IF($J$9=8,Commande!AY69,IF($J$9=9,Commande!AZ69,IF($J$9=10,Commande!BA69,IF($J$9=11,Commande!BB69,IF($J$9=12,Commande!BC69,IF($J$9=13,Commande!BD69,IF($J$9=14,Commande!BE69,IF($J$9=15,Commande!BF69,IF($J$9=16,Commande!BG69,IF($J$9=17,Commande!BH69,IF($J$9=18,Commande!BI69,IF($J$9=19,Commande!BJ69,IF($J$9=20,Commande!BK69,IF($J$9=21,Commande!BL69,IF($J$9=22,Commande!BM69,IF($J$9=23,Commande!BN69,IF($J$9=24,Commande!BO69,IF($J$9=25,Commande!BP69,IF($J$9=26,Commande!R69,IF($J$9=27,Commande!S69,IF($J$9=28,Commande!T69,IF($J$9=29,Commande!U69,IF($J$9=30,Commande!V69,IF($J$9=31,Commande!W69,IF($J$9=32,Commande!X69,IF($J$9=33,Commande!Y69,IF($J$9=34,Commande!Z69,IF($J$9=35,Commande!AA69,))))))))))))))))))))))))))))))))))))))))))))))))))))</f>
        <v>0</v>
      </c>
      <c r="K102" s="55" t="str">
        <f>IF(Commande!O69=0,"","Erreur")</f>
        <v/>
      </c>
    </row>
    <row r="103" spans="1:11">
      <c r="A103" s="55">
        <f>IF(Commande!A70&lt;&gt;"",Commande!A70,"")</f>
        <v>22870</v>
      </c>
      <c r="B103" s="55" t="str">
        <f>IF(Commande!J70&lt;&gt;"",Commande!J70,"")</f>
        <v>S1</v>
      </c>
      <c r="C103" s="59" t="str">
        <f>IF(Commande!B70&lt;&gt;"",Commande!B70,"")</f>
        <v>AGASTACHE AURANTIACA</v>
      </c>
      <c r="D103" s="59" t="str">
        <f>IF(Commande!C70&lt;&gt;"",Commande!C70,"")</f>
        <v>Kudos yellow</v>
      </c>
      <c r="E103" s="55">
        <f>IF(Commande!F70&lt;&gt;"",Commande!F70,"")</f>
        <v>8</v>
      </c>
      <c r="F103" s="55" t="str">
        <f>IF(Commande!D70&lt;&gt;"",Commande!D70,"")</f>
        <v>B</v>
      </c>
      <c r="G103" s="55" t="str">
        <f>IF(Commande!L70&lt;&gt;"",Commande!L70,"")</f>
        <v>M3</v>
      </c>
      <c r="H103" s="55" t="str">
        <f>IF(Commande!H70&lt;&gt;"",Commande!H70,"")</f>
        <v>A</v>
      </c>
      <c r="I103" s="55">
        <f>IF(Commande!I70&lt;&gt;"",Commande!I70,"")</f>
        <v>0.1</v>
      </c>
      <c r="J103" s="55">
        <f>IF($J$9=36,Commande!AB70,IF($J$9=37,Commande!AC70,IF($J$9=38,Commande!AD70,IF($J$9=39,Commande!AE70,IF($J$9=40,Commande!AF70,IF($J$9=41,Commande!AG70,IF($J$9=42,Commande!AH70,IF($J$9=43,Commande!AI70,IF($J$9=44,Commande!AJ70,IF($J$9=45,Commande!AK70,IF($J$9=46,Commande!AL70,IF($J$9=47,Commande!AL70,IF($J$9=48,Commande!AM70,IF($J$9=49,Commande!AN70,IF($J$9=50,Commande!AO70,IF($J$9=51,Commande!AP70,IF($J$9=52,Commande!AQ70,IF($J$9=1,Commande!AR70,IF($J$9=2,Commande!AS70,IF($J$9=3,Commande!AT70,IF($J$9=4,Commande!AU70,IF($J$9=5,Commande!AV70,IF($J$9=6,Commande!AW70,IF($J$9=7,Commande!AX70,IF($J$9=8,Commande!AY70,IF($J$9=9,Commande!AZ70,IF($J$9=10,Commande!BA70,IF($J$9=11,Commande!BB70,IF($J$9=12,Commande!BC70,IF($J$9=13,Commande!BD70,IF($J$9=14,Commande!BE70,IF($J$9=15,Commande!BF70,IF($J$9=16,Commande!BG70,IF($J$9=17,Commande!BH70,IF($J$9=18,Commande!BI70,IF($J$9=19,Commande!BJ70,IF($J$9=20,Commande!BK70,IF($J$9=21,Commande!BL70,IF($J$9=22,Commande!BM70,IF($J$9=23,Commande!BN70,IF($J$9=24,Commande!BO70,IF($J$9=25,Commande!BP70,IF($J$9=26,Commande!R70,IF($J$9=27,Commande!S70,IF($J$9=28,Commande!T70,IF($J$9=29,Commande!U70,IF($J$9=30,Commande!V70,IF($J$9=31,Commande!W70,IF($J$9=32,Commande!X70,IF($J$9=33,Commande!Y70,IF($J$9=34,Commande!Z70,IF($J$9=35,Commande!AA70,))))))))))))))))))))))))))))))))))))))))))))))))))))</f>
        <v>0</v>
      </c>
      <c r="K103" s="55" t="str">
        <f>IF(Commande!O70=0,"","Erreur")</f>
        <v/>
      </c>
    </row>
    <row r="104" spans="1:11" hidden="1">
      <c r="A104" s="91"/>
      <c r="B104" s="91"/>
      <c r="C104" s="92" t="s">
        <v>506</v>
      </c>
      <c r="D104" s="92"/>
      <c r="E104" s="91"/>
      <c r="F104" s="91"/>
      <c r="G104" s="91"/>
      <c r="H104" s="91"/>
      <c r="I104" s="91"/>
      <c r="J104" s="91">
        <f>SUBTOTAL(9,J101:J103)</f>
        <v>0</v>
      </c>
      <c r="K104" s="91"/>
    </row>
    <row r="105" spans="1:11">
      <c r="A105" s="55">
        <f>IF(Commande!A71&lt;&gt;"",Commande!A71,"")</f>
        <v>2236</v>
      </c>
      <c r="B105" s="55" t="str">
        <f>IF(Commande!J71&lt;&gt;"",Commande!J71,"")</f>
        <v>S10</v>
      </c>
      <c r="C105" s="59" t="str">
        <f>IF(Commande!B71&lt;&gt;"",Commande!B71,"")</f>
        <v>AGATHEA</v>
      </c>
      <c r="D105" s="59" t="str">
        <f>IF(Commande!C71&lt;&gt;"",Commande!C71,"")</f>
        <v>Felicia classique</v>
      </c>
      <c r="E105" s="55">
        <f>IF(Commande!F71&lt;&gt;"",Commande!F71,"")</f>
        <v>6</v>
      </c>
      <c r="F105" s="55" t="str">
        <f>IF(Commande!D71&lt;&gt;"",Commande!D71,"")</f>
        <v>B</v>
      </c>
      <c r="G105" s="55" t="str">
        <f>IF(Commande!L71&lt;&gt;"",Commande!L71,"")</f>
        <v>M3</v>
      </c>
      <c r="H105" s="55" t="str">
        <f>IF(Commande!H71&lt;&gt;"",Commande!H71,"")</f>
        <v>A</v>
      </c>
      <c r="I105" s="55">
        <f>IF(Commande!I71&lt;&gt;"",Commande!I71,"")</f>
        <v>4.4999999999999998E-2</v>
      </c>
      <c r="J105" s="55">
        <f>IF($J$9=36,Commande!AB71,IF($J$9=37,Commande!AC71,IF($J$9=38,Commande!AD71,IF($J$9=39,Commande!AE71,IF($J$9=40,Commande!AF71,IF($J$9=41,Commande!AG71,IF($J$9=42,Commande!AH71,IF($J$9=43,Commande!AI71,IF($J$9=44,Commande!AJ71,IF($J$9=45,Commande!AK71,IF($J$9=46,Commande!AL71,IF($J$9=47,Commande!AL71,IF($J$9=48,Commande!AM71,IF($J$9=49,Commande!AN71,IF($J$9=50,Commande!AO71,IF($J$9=51,Commande!AP71,IF($J$9=52,Commande!AQ71,IF($J$9=1,Commande!AR71,IF($J$9=2,Commande!AS71,IF($J$9=3,Commande!AT71,IF($J$9=4,Commande!AU71,IF($J$9=5,Commande!AV71,IF($J$9=6,Commande!AW71,IF($J$9=7,Commande!AX71,IF($J$9=8,Commande!AY71,IF($J$9=9,Commande!AZ71,IF($J$9=10,Commande!BA71,IF($J$9=11,Commande!BB71,IF($J$9=12,Commande!BC71,IF($J$9=13,Commande!BD71,IF($J$9=14,Commande!BE71,IF($J$9=15,Commande!BF71,IF($J$9=16,Commande!BG71,IF($J$9=17,Commande!BH71,IF($J$9=18,Commande!BI71,IF($J$9=19,Commande!BJ71,IF($J$9=20,Commande!BK71,IF($J$9=21,Commande!BL71,IF($J$9=22,Commande!BM71,IF($J$9=23,Commande!BN71,IF($J$9=24,Commande!BO71,IF($J$9=25,Commande!BP71,IF($J$9=26,Commande!R71,IF($J$9=27,Commande!S71,IF($J$9=28,Commande!T71,IF($J$9=29,Commande!U71,IF($J$9=30,Commande!V71,IF($J$9=31,Commande!W71,IF($J$9=32,Commande!X71,IF($J$9=33,Commande!Y71,IF($J$9=34,Commande!Z71,IF($J$9=35,Commande!AA71,))))))))))))))))))))))))))))))))))))))))))))))))))))</f>
        <v>0</v>
      </c>
      <c r="K105" s="55" t="str">
        <f>IF(Commande!O71=0,"","Erreur")</f>
        <v/>
      </c>
    </row>
    <row r="106" spans="1:11" hidden="1">
      <c r="A106" s="91"/>
      <c r="B106" s="91"/>
      <c r="C106" s="92" t="s">
        <v>507</v>
      </c>
      <c r="D106" s="92"/>
      <c r="E106" s="91"/>
      <c r="F106" s="91"/>
      <c r="G106" s="91"/>
      <c r="H106" s="91"/>
      <c r="I106" s="91"/>
      <c r="J106" s="91">
        <f>SUBTOTAL(9,J105:J105)</f>
        <v>0</v>
      </c>
      <c r="K106" s="91"/>
    </row>
    <row r="107" spans="1:11">
      <c r="A107" s="55">
        <f>IF(Commande!A72&lt;&gt;"",Commande!A72,"")</f>
        <v>26645</v>
      </c>
      <c r="B107" s="55" t="str">
        <f>IF(Commande!J72&lt;&gt;"",Commande!J72,"")</f>
        <v>S7</v>
      </c>
      <c r="C107" s="59" t="str">
        <f>IF(Commande!B72&lt;&gt;"",Commande!B72,"")</f>
        <v>AJUGA REPTANS</v>
      </c>
      <c r="D107" s="59" t="str">
        <f>IF(Commande!C72&lt;&gt;"",Commande!C72,"")</f>
        <v>Burgundy Glow</v>
      </c>
      <c r="E107" s="55">
        <f>IF(Commande!F72&lt;&gt;"",Commande!F72,"")</f>
        <v>6</v>
      </c>
      <c r="F107" s="55" t="str">
        <f>IF(Commande!D72&lt;&gt;"",Commande!D72,"")</f>
        <v>B</v>
      </c>
      <c r="G107" s="55" t="str">
        <f>IF(Commande!L72&lt;&gt;"",Commande!L72,"")</f>
        <v>M3</v>
      </c>
      <c r="H107" s="55" t="str">
        <f>IF(Commande!H72&lt;&gt;"",Commande!H72,"")</f>
        <v>A</v>
      </c>
      <c r="I107" s="55" t="str">
        <f>IF(Commande!I72&lt;&gt;"",Commande!I72,"")</f>
        <v/>
      </c>
      <c r="J107" s="55">
        <f>IF($J$9=36,Commande!AB72,IF($J$9=37,Commande!AC72,IF($J$9=38,Commande!AD72,IF($J$9=39,Commande!AE72,IF($J$9=40,Commande!AF72,IF($J$9=41,Commande!AG72,IF($J$9=42,Commande!AH72,IF($J$9=43,Commande!AI72,IF($J$9=44,Commande!AJ72,IF($J$9=45,Commande!AK72,IF($J$9=46,Commande!AL72,IF($J$9=47,Commande!AL72,IF($J$9=48,Commande!AM72,IF($J$9=49,Commande!AN72,IF($J$9=50,Commande!AO72,IF($J$9=51,Commande!AP72,IF($J$9=52,Commande!AQ72,IF($J$9=1,Commande!AR72,IF($J$9=2,Commande!AS72,IF($J$9=3,Commande!AT72,IF($J$9=4,Commande!AU72,IF($J$9=5,Commande!AV72,IF($J$9=6,Commande!AW72,IF($J$9=7,Commande!AX72,IF($J$9=8,Commande!AY72,IF($J$9=9,Commande!AZ72,IF($J$9=10,Commande!BA72,IF($J$9=11,Commande!BB72,IF($J$9=12,Commande!BC72,IF($J$9=13,Commande!BD72,IF($J$9=14,Commande!BE72,IF($J$9=15,Commande!BF72,IF($J$9=16,Commande!BG72,IF($J$9=17,Commande!BH72,IF($J$9=18,Commande!BI72,IF($J$9=19,Commande!BJ72,IF($J$9=20,Commande!BK72,IF($J$9=21,Commande!BL72,IF($J$9=22,Commande!BM72,IF($J$9=23,Commande!BN72,IF($J$9=24,Commande!BO72,IF($J$9=25,Commande!BP72,IF($J$9=26,Commande!R72,IF($J$9=27,Commande!S72,IF($J$9=28,Commande!T72,IF($J$9=29,Commande!U72,IF($J$9=30,Commande!V72,IF($J$9=31,Commande!W72,IF($J$9=32,Commande!X72,IF($J$9=33,Commande!Y72,IF($J$9=34,Commande!Z72,IF($J$9=35,Commande!AA72,))))))))))))))))))))))))))))))))))))))))))))))))))))</f>
        <v>0</v>
      </c>
      <c r="K107" s="55" t="str">
        <f>IF(Commande!O72=0,"","Erreur")</f>
        <v/>
      </c>
    </row>
    <row r="108" spans="1:11">
      <c r="A108" s="55">
        <f>IF(Commande!A73&lt;&gt;"",Commande!A73,"")</f>
        <v>26646</v>
      </c>
      <c r="B108" s="55" t="str">
        <f>IF(Commande!J73&lt;&gt;"",Commande!J73,"")</f>
        <v>S7</v>
      </c>
      <c r="C108" s="59" t="str">
        <f>IF(Commande!B73&lt;&gt;"",Commande!B73,"")</f>
        <v>AJUGA REPTANS</v>
      </c>
      <c r="D108" s="59" t="str">
        <f>IF(Commande!C73&lt;&gt;"",Commande!C73,"")</f>
        <v>Mahogany</v>
      </c>
      <c r="E108" s="55">
        <f>IF(Commande!F73&lt;&gt;"",Commande!F73,"")</f>
        <v>6</v>
      </c>
      <c r="F108" s="55" t="str">
        <f>IF(Commande!D73&lt;&gt;"",Commande!D73,"")</f>
        <v>B</v>
      </c>
      <c r="G108" s="55" t="str">
        <f>IF(Commande!L73&lt;&gt;"",Commande!L73,"")</f>
        <v>M3</v>
      </c>
      <c r="H108" s="55" t="str">
        <f>IF(Commande!H73&lt;&gt;"",Commande!H73,"")</f>
        <v>A</v>
      </c>
      <c r="I108" s="55" t="str">
        <f>IF(Commande!I73&lt;&gt;"",Commande!I73,"")</f>
        <v/>
      </c>
      <c r="J108" s="55">
        <f>IF($J$9=36,Commande!AB73,IF($J$9=37,Commande!AC73,IF($J$9=38,Commande!AD73,IF($J$9=39,Commande!AE73,IF($J$9=40,Commande!AF73,IF($J$9=41,Commande!AG73,IF($J$9=42,Commande!AH73,IF($J$9=43,Commande!AI73,IF($J$9=44,Commande!AJ73,IF($J$9=45,Commande!AK73,IF($J$9=46,Commande!AL73,IF($J$9=47,Commande!AL73,IF($J$9=48,Commande!AM73,IF($J$9=49,Commande!AN73,IF($J$9=50,Commande!AO73,IF($J$9=51,Commande!AP73,IF($J$9=52,Commande!AQ73,IF($J$9=1,Commande!AR73,IF($J$9=2,Commande!AS73,IF($J$9=3,Commande!AT73,IF($J$9=4,Commande!AU73,IF($J$9=5,Commande!AV73,IF($J$9=6,Commande!AW73,IF($J$9=7,Commande!AX73,IF($J$9=8,Commande!AY73,IF($J$9=9,Commande!AZ73,IF($J$9=10,Commande!BA73,IF($J$9=11,Commande!BB73,IF($J$9=12,Commande!BC73,IF($J$9=13,Commande!BD73,IF($J$9=14,Commande!BE73,IF($J$9=15,Commande!BF73,IF($J$9=16,Commande!BG73,IF($J$9=17,Commande!BH73,IF($J$9=18,Commande!BI73,IF($J$9=19,Commande!BJ73,IF($J$9=20,Commande!BK73,IF($J$9=21,Commande!BL73,IF($J$9=22,Commande!BM73,IF($J$9=23,Commande!BN73,IF($J$9=24,Commande!BO73,IF($J$9=25,Commande!BP73,IF($J$9=26,Commande!R73,IF($J$9=27,Commande!S73,IF($J$9=28,Commande!T73,IF($J$9=29,Commande!U73,IF($J$9=30,Commande!V73,IF($J$9=31,Commande!W73,IF($J$9=32,Commande!X73,IF($J$9=33,Commande!Y73,IF($J$9=34,Commande!Z73,IF($J$9=35,Commande!AA73,))))))))))))))))))))))))))))))))))))))))))))))))))))</f>
        <v>0</v>
      </c>
      <c r="K108" s="55" t="str">
        <f>IF(Commande!O73=0,"","Erreur")</f>
        <v/>
      </c>
    </row>
    <row r="109" spans="1:11" hidden="1">
      <c r="A109" s="91"/>
      <c r="B109" s="91"/>
      <c r="C109" s="92" t="s">
        <v>800</v>
      </c>
      <c r="D109" s="92"/>
      <c r="E109" s="91"/>
      <c r="F109" s="91"/>
      <c r="G109" s="91"/>
      <c r="H109" s="91"/>
      <c r="I109" s="91"/>
      <c r="J109" s="91">
        <f>SUBTOTAL(9,J107:J108)</f>
        <v>0</v>
      </c>
      <c r="K109" s="91"/>
    </row>
    <row r="110" spans="1:11">
      <c r="A110" s="55">
        <f>IF(Commande!A74&lt;&gt;"",Commande!A74,"")</f>
        <v>25911</v>
      </c>
      <c r="B110" s="55" t="str">
        <f>IF(Commande!J74&lt;&gt;"",Commande!J74,"")</f>
        <v>S3B</v>
      </c>
      <c r="C110" s="59" t="str">
        <f>IF(Commande!B74&lt;&gt;"",Commande!B74,"")</f>
        <v>ALYSSUM</v>
      </c>
      <c r="D110" s="59" t="str">
        <f>IF(Commande!C74&lt;&gt;"",Commande!C74,"")</f>
        <v>Saxatile Compactum</v>
      </c>
      <c r="E110" s="55">
        <f>IF(Commande!F74&lt;&gt;"",Commande!F74,"")</f>
        <v>7</v>
      </c>
      <c r="F110" s="55" t="str">
        <f>IF(Commande!D74&lt;&gt;"",Commande!D74,"")</f>
        <v>S</v>
      </c>
      <c r="G110" s="55" t="str">
        <f>IF(Commande!L74&lt;&gt;"",Commande!L74,"")</f>
        <v>M3</v>
      </c>
      <c r="H110" s="55" t="str">
        <f>IF(Commande!H74&lt;&gt;"",Commande!H74,"")</f>
        <v xml:space="preserve">H  </v>
      </c>
      <c r="I110" s="55" t="str">
        <f>IF(Commande!I74&lt;&gt;"",Commande!I74,"")</f>
        <v/>
      </c>
      <c r="J110" s="55">
        <f>IF($J$9=36,Commande!AB74,IF($J$9=37,Commande!AC74,IF($J$9=38,Commande!AD74,IF($J$9=39,Commande!AE74,IF($J$9=40,Commande!AF74,IF($J$9=41,Commande!AG74,IF($J$9=42,Commande!AH74,IF($J$9=43,Commande!AI74,IF($J$9=44,Commande!AJ74,IF($J$9=45,Commande!AK74,IF($J$9=46,Commande!AL74,IF($J$9=47,Commande!AL74,IF($J$9=48,Commande!AM74,IF($J$9=49,Commande!AN74,IF($J$9=50,Commande!AO74,IF($J$9=51,Commande!AP74,IF($J$9=52,Commande!AQ74,IF($J$9=1,Commande!AR74,IF($J$9=2,Commande!AS74,IF($J$9=3,Commande!AT74,IF($J$9=4,Commande!AU74,IF($J$9=5,Commande!AV74,IF($J$9=6,Commande!AW74,IF($J$9=7,Commande!AX74,IF($J$9=8,Commande!AY74,IF($J$9=9,Commande!AZ74,IF($J$9=10,Commande!BA74,IF($J$9=11,Commande!BB74,IF($J$9=12,Commande!BC74,IF($J$9=13,Commande!BD74,IF($J$9=14,Commande!BE74,IF($J$9=15,Commande!BF74,IF($J$9=16,Commande!BG74,IF($J$9=17,Commande!BH74,IF($J$9=18,Commande!BI74,IF($J$9=19,Commande!BJ74,IF($J$9=20,Commande!BK74,IF($J$9=21,Commande!BL74,IF($J$9=22,Commande!BM74,IF($J$9=23,Commande!BN74,IF($J$9=24,Commande!BO74,IF($J$9=25,Commande!BP74,IF($J$9=26,Commande!R74,IF($J$9=27,Commande!S74,IF($J$9=28,Commande!T74,IF($J$9=29,Commande!U74,IF($J$9=30,Commande!V74,IF($J$9=31,Commande!W74,IF($J$9=32,Commande!X74,IF($J$9=33,Commande!Y74,IF($J$9=34,Commande!Z74,IF($J$9=35,Commande!AA74,))))))))))))))))))))))))))))))))))))))))))))))))))))</f>
        <v>0</v>
      </c>
      <c r="K110" s="55" t="str">
        <f>IF(Commande!O74=0,"","Erreur")</f>
        <v/>
      </c>
    </row>
    <row r="111" spans="1:11" hidden="1">
      <c r="A111" s="91"/>
      <c r="B111" s="91"/>
      <c r="C111" s="92" t="s">
        <v>803</v>
      </c>
      <c r="D111" s="92"/>
      <c r="E111" s="91"/>
      <c r="F111" s="91"/>
      <c r="G111" s="91"/>
      <c r="H111" s="91"/>
      <c r="I111" s="91"/>
      <c r="J111" s="91">
        <f>SUBTOTAL(9,J110:J110)</f>
        <v>0</v>
      </c>
      <c r="K111" s="91"/>
    </row>
    <row r="112" spans="1:11">
      <c r="A112" s="55">
        <f>IF(Commande!A75&lt;&gt;"",Commande!A75,"")</f>
        <v>27491</v>
      </c>
      <c r="B112" s="55" t="str">
        <f>IF(Commande!J75&lt;&gt;"",Commande!J75,"")</f>
        <v/>
      </c>
      <c r="C112" s="59" t="str">
        <f>IF(Commande!B75&lt;&gt;"",Commande!B75,"")</f>
        <v>ALSTROEMERIA</v>
      </c>
      <c r="D112" s="59" t="str">
        <f>IF(Commande!C75&lt;&gt;"",Commande!C75,"")</f>
        <v>Colorita Variés (dispo en 45-46)</v>
      </c>
      <c r="E112" s="55" t="str">
        <f>IF(Commande!F75&lt;&gt;"",Commande!F75,"")</f>
        <v>Qté Limité</v>
      </c>
      <c r="F112" s="55" t="str">
        <f>IF(Commande!D75&lt;&gt;"",Commande!D75,"")</f>
        <v>B</v>
      </c>
      <c r="G112" s="55" t="str">
        <f>IF(Commande!L75&lt;&gt;"",Commande!L75,"")</f>
        <v>M3</v>
      </c>
      <c r="H112" s="55" t="str">
        <f>IF(Commande!H75&lt;&gt;"",Commande!H75,"")</f>
        <v>L</v>
      </c>
      <c r="I112" s="55" t="str">
        <f>IF(Commande!I75&lt;&gt;"",Commande!I75,"")</f>
        <v/>
      </c>
      <c r="J112" s="55">
        <f>IF($J$9=36,Commande!AB75,IF($J$9=37,Commande!AC75,IF($J$9=38,Commande!AD75,IF($J$9=39,Commande!AE75,IF($J$9=40,Commande!AF75,IF($J$9=41,Commande!AG75,IF($J$9=42,Commande!AH75,IF($J$9=43,Commande!AI75,IF($J$9=44,Commande!AJ75,IF($J$9=45,Commande!AK75,IF($J$9=46,Commande!AL75,IF($J$9=47,Commande!AL75,IF($J$9=48,Commande!AM75,IF($J$9=49,Commande!AN75,IF($J$9=50,Commande!AO75,IF($J$9=51,Commande!AP75,IF($J$9=52,Commande!AQ75,IF($J$9=1,Commande!AR75,IF($J$9=2,Commande!AS75,IF($J$9=3,Commande!AT75,IF($J$9=4,Commande!AU75,IF($J$9=5,Commande!AV75,IF($J$9=6,Commande!AW75,IF($J$9=7,Commande!AX75,IF($J$9=8,Commande!AY75,IF($J$9=9,Commande!AZ75,IF($J$9=10,Commande!BA75,IF($J$9=11,Commande!BB75,IF($J$9=12,Commande!BC75,IF($J$9=13,Commande!BD75,IF($J$9=14,Commande!BE75,IF($J$9=15,Commande!BF75,IF($J$9=16,Commande!BG75,IF($J$9=17,Commande!BH75,IF($J$9=18,Commande!BI75,IF($J$9=19,Commande!BJ75,IF($J$9=20,Commande!BK75,IF($J$9=21,Commande!BL75,IF($J$9=22,Commande!BM75,IF($J$9=23,Commande!BN75,IF($J$9=24,Commande!BO75,IF($J$9=25,Commande!BP75,IF($J$9=26,Commande!R75,IF($J$9=27,Commande!S75,IF($J$9=28,Commande!T75,IF($J$9=29,Commande!U75,IF($J$9=30,Commande!V75,IF($J$9=31,Commande!W75,IF($J$9=32,Commande!X75,IF($J$9=33,Commande!Y75,IF($J$9=34,Commande!Z75,IF($J$9=35,Commande!AA75,))))))))))))))))))))))))))))))))))))))))))))))))))))</f>
        <v>0</v>
      </c>
      <c r="K112" s="55" t="str">
        <f>IF(Commande!O75=0,"","Erreur")</f>
        <v/>
      </c>
    </row>
    <row r="113" spans="1:11" hidden="1">
      <c r="A113" s="91"/>
      <c r="B113" s="91"/>
      <c r="C113" s="92" t="s">
        <v>502</v>
      </c>
      <c r="D113" s="92"/>
      <c r="E113" s="91"/>
      <c r="F113" s="91"/>
      <c r="G113" s="91"/>
      <c r="H113" s="91"/>
      <c r="I113" s="91"/>
      <c r="J113" s="91">
        <f>SUBTOTAL(9,J112:J112)</f>
        <v>0</v>
      </c>
      <c r="K113" s="91"/>
    </row>
    <row r="114" spans="1:11">
      <c r="A114" s="55">
        <f>IF(Commande!A76&lt;&gt;"",Commande!A76,"")</f>
        <v>25912</v>
      </c>
      <c r="B114" s="55" t="str">
        <f>IF(Commande!J76&lt;&gt;"",Commande!J76,"")</f>
        <v>S3B</v>
      </c>
      <c r="C114" s="59" t="str">
        <f>IF(Commande!B76&lt;&gt;"",Commande!B76,"")</f>
        <v>ANCOLIE</v>
      </c>
      <c r="D114" s="59" t="str">
        <f>IF(Commande!C76&lt;&gt;"",Commande!C76,"")</f>
        <v>Spring Magic variées</v>
      </c>
      <c r="E114" s="55">
        <f>IF(Commande!F76&lt;&gt;"",Commande!F76,"")</f>
        <v>12</v>
      </c>
      <c r="F114" s="55" t="str">
        <f>IF(Commande!D76&lt;&gt;"",Commande!D76,"")</f>
        <v>S</v>
      </c>
      <c r="G114" s="55" t="str">
        <f>IF(Commande!L76&lt;&gt;"",Commande!L76,"")</f>
        <v>M3</v>
      </c>
      <c r="H114" s="55" t="str">
        <f>IF(Commande!H76&lt;&gt;"",Commande!H76,"")</f>
        <v xml:space="preserve">C  </v>
      </c>
      <c r="I114" s="55" t="str">
        <f>IF(Commande!I76&lt;&gt;"",Commande!I76,"")</f>
        <v/>
      </c>
      <c r="J114" s="55">
        <f>IF($J$9=36,Commande!AB76,IF($J$9=37,Commande!AC76,IF($J$9=38,Commande!AD76,IF($J$9=39,Commande!AE76,IF($J$9=40,Commande!AF76,IF($J$9=41,Commande!AG76,IF($J$9=42,Commande!AH76,IF($J$9=43,Commande!AI76,IF($J$9=44,Commande!AJ76,IF($J$9=45,Commande!AK76,IF($J$9=46,Commande!AL76,IF($J$9=47,Commande!AL76,IF($J$9=48,Commande!AM76,IF($J$9=49,Commande!AN76,IF($J$9=50,Commande!AO76,IF($J$9=51,Commande!AP76,IF($J$9=52,Commande!AQ76,IF($J$9=1,Commande!AR76,IF($J$9=2,Commande!AS76,IF($J$9=3,Commande!AT76,IF($J$9=4,Commande!AU76,IF($J$9=5,Commande!AV76,IF($J$9=6,Commande!AW76,IF($J$9=7,Commande!AX76,IF($J$9=8,Commande!AY76,IF($J$9=9,Commande!AZ76,IF($J$9=10,Commande!BA76,IF($J$9=11,Commande!BB76,IF($J$9=12,Commande!BC76,IF($J$9=13,Commande!BD76,IF($J$9=14,Commande!BE76,IF($J$9=15,Commande!BF76,IF($J$9=16,Commande!BG76,IF($J$9=17,Commande!BH76,IF($J$9=18,Commande!BI76,IF($J$9=19,Commande!BJ76,IF($J$9=20,Commande!BK76,IF($J$9=21,Commande!BL76,IF($J$9=22,Commande!BM76,IF($J$9=23,Commande!BN76,IF($J$9=24,Commande!BO76,IF($J$9=25,Commande!BP76,IF($J$9=26,Commande!R76,IF($J$9=27,Commande!S76,IF($J$9=28,Commande!T76,IF($J$9=29,Commande!U76,IF($J$9=30,Commande!V76,IF($J$9=31,Commande!W76,IF($J$9=32,Commande!X76,IF($J$9=33,Commande!Y76,IF($J$9=34,Commande!Z76,IF($J$9=35,Commande!AA76,))))))))))))))))))))))))))))))))))))))))))))))))))))</f>
        <v>0</v>
      </c>
      <c r="K114" s="55" t="str">
        <f>IF(Commande!O76=0,"","Erreur")</f>
        <v/>
      </c>
    </row>
    <row r="115" spans="1:11" hidden="1">
      <c r="A115" s="91"/>
      <c r="B115" s="91"/>
      <c r="C115" s="92" t="s">
        <v>804</v>
      </c>
      <c r="D115" s="92"/>
      <c r="E115" s="91"/>
      <c r="F115" s="91"/>
      <c r="G115" s="91"/>
      <c r="H115" s="91"/>
      <c r="I115" s="91"/>
      <c r="J115" s="91">
        <f>SUBTOTAL(9,J114:J114)</f>
        <v>0</v>
      </c>
      <c r="K115" s="91"/>
    </row>
    <row r="116" spans="1:11">
      <c r="A116" s="55">
        <f>IF(Commande!A77&lt;&gt;"",Commande!A77,"")</f>
        <v>15764</v>
      </c>
      <c r="B116" s="55" t="str">
        <f>IF(Commande!J77&lt;&gt;"",Commande!J77,"")</f>
        <v>S2</v>
      </c>
      <c r="C116" s="59" t="str">
        <f>IF(Commande!B77&lt;&gt;"",Commande!B77,"")</f>
        <v>ANISODONTHEA</v>
      </c>
      <c r="D116" s="59" t="str">
        <f>IF(Commande!C77&lt;&gt;"",Commande!C77,"")</f>
        <v>Pink</v>
      </c>
      <c r="E116" s="55">
        <f>IF(Commande!F77&lt;&gt;"",Commande!F77,"")</f>
        <v>10</v>
      </c>
      <c r="F116" s="55" t="str">
        <f>IF(Commande!D77&lt;&gt;"",Commande!D77,"")</f>
        <v>B</v>
      </c>
      <c r="G116" s="55" t="str">
        <f>IF(Commande!L77&lt;&gt;"",Commande!L77,"")</f>
        <v>M3</v>
      </c>
      <c r="H116" s="55" t="str">
        <f>IF(Commande!H77&lt;&gt;"",Commande!H77,"")</f>
        <v xml:space="preserve">A </v>
      </c>
      <c r="I116" s="55" t="str">
        <f>IF(Commande!I77&lt;&gt;"",Commande!I77,"")</f>
        <v/>
      </c>
      <c r="J116" s="55">
        <f>IF($J$9=36,Commande!AB77,IF($J$9=37,Commande!AC77,IF($J$9=38,Commande!AD77,IF($J$9=39,Commande!AE77,IF($J$9=40,Commande!AF77,IF($J$9=41,Commande!AG77,IF($J$9=42,Commande!AH77,IF($J$9=43,Commande!AI77,IF($J$9=44,Commande!AJ77,IF($J$9=45,Commande!AK77,IF($J$9=46,Commande!AL77,IF($J$9=47,Commande!AL77,IF($J$9=48,Commande!AM77,IF($J$9=49,Commande!AN77,IF($J$9=50,Commande!AO77,IF($J$9=51,Commande!AP77,IF($J$9=52,Commande!AQ77,IF($J$9=1,Commande!AR77,IF($J$9=2,Commande!AS77,IF($J$9=3,Commande!AT77,IF($J$9=4,Commande!AU77,IF($J$9=5,Commande!AV77,IF($J$9=6,Commande!AW77,IF($J$9=7,Commande!AX77,IF($J$9=8,Commande!AY77,IF($J$9=9,Commande!AZ77,IF($J$9=10,Commande!BA77,IF($J$9=11,Commande!BB77,IF($J$9=12,Commande!BC77,IF($J$9=13,Commande!BD77,IF($J$9=14,Commande!BE77,IF($J$9=15,Commande!BF77,IF($J$9=16,Commande!BG77,IF($J$9=17,Commande!BH77,IF($J$9=18,Commande!BI77,IF($J$9=19,Commande!BJ77,IF($J$9=20,Commande!BK77,IF($J$9=21,Commande!BL77,IF($J$9=22,Commande!BM77,IF($J$9=23,Commande!BN77,IF($J$9=24,Commande!BO77,IF($J$9=25,Commande!BP77,IF($J$9=26,Commande!R77,IF($J$9=27,Commande!S77,IF($J$9=28,Commande!T77,IF($J$9=29,Commande!U77,IF($J$9=30,Commande!V77,IF($J$9=31,Commande!W77,IF($J$9=32,Commande!X77,IF($J$9=33,Commande!Y77,IF($J$9=34,Commande!Z77,IF($J$9=35,Commande!AA77,))))))))))))))))))))))))))))))))))))))))))))))))))))</f>
        <v>0</v>
      </c>
      <c r="K116" s="55" t="str">
        <f>IF(Commande!O77=0,"","Erreur")</f>
        <v/>
      </c>
    </row>
    <row r="117" spans="1:11" hidden="1">
      <c r="A117" s="91"/>
      <c r="B117" s="91"/>
      <c r="C117" s="92" t="s">
        <v>512</v>
      </c>
      <c r="D117" s="92"/>
      <c r="E117" s="91"/>
      <c r="F117" s="91"/>
      <c r="G117" s="91"/>
      <c r="H117" s="91"/>
      <c r="I117" s="91"/>
      <c r="J117" s="91">
        <f>SUBTOTAL(9,J116:J116)</f>
        <v>0</v>
      </c>
      <c r="K117" s="91"/>
    </row>
    <row r="118" spans="1:11">
      <c r="A118" s="55">
        <f>IF(Commande!A78&lt;&gt;"",Commande!A78,"")</f>
        <v>11953</v>
      </c>
      <c r="B118" s="55" t="str">
        <f>IF(Commande!J78&lt;&gt;"",Commande!J78,"")</f>
        <v>S7</v>
      </c>
      <c r="C118" s="59" t="str">
        <f>IF(Commande!B78&lt;&gt;"",Commande!B78,"")</f>
        <v>ANTHEMIS HONEYBEES</v>
      </c>
      <c r="D118" s="59" t="str">
        <f>IF(Commande!C78&lt;&gt;"",Commande!C78,"")</f>
        <v>Double white</v>
      </c>
      <c r="E118" s="55">
        <f>IF(Commande!F78&lt;&gt;"",Commande!F78,"")</f>
        <v>5</v>
      </c>
      <c r="F118" s="55" t="str">
        <f>IF(Commande!D78&lt;&gt;"",Commande!D78,"")</f>
        <v>B</v>
      </c>
      <c r="G118" s="55" t="str">
        <f>IF(Commande!L78&lt;&gt;"",Commande!L78,"")</f>
        <v>M3</v>
      </c>
      <c r="H118" s="55" t="str">
        <f>IF(Commande!H78&lt;&gt;"",Commande!H78,"")</f>
        <v>B</v>
      </c>
      <c r="I118" s="55">
        <f>IF(Commande!I78&lt;&gt;"",Commande!I78,"")</f>
        <v>4.2000000000000003E-2</v>
      </c>
      <c r="J118" s="55">
        <f>IF($J$9=36,Commande!AB78,IF($J$9=37,Commande!AC78,IF($J$9=38,Commande!AD78,IF($J$9=39,Commande!AE78,IF($J$9=40,Commande!AF78,IF($J$9=41,Commande!AG78,IF($J$9=42,Commande!AH78,IF($J$9=43,Commande!AI78,IF($J$9=44,Commande!AJ78,IF($J$9=45,Commande!AK78,IF($J$9=46,Commande!AL78,IF($J$9=47,Commande!AL78,IF($J$9=48,Commande!AM78,IF($J$9=49,Commande!AN78,IF($J$9=50,Commande!AO78,IF($J$9=51,Commande!AP78,IF($J$9=52,Commande!AQ78,IF($J$9=1,Commande!AR78,IF($J$9=2,Commande!AS78,IF($J$9=3,Commande!AT78,IF($J$9=4,Commande!AU78,IF($J$9=5,Commande!AV78,IF($J$9=6,Commande!AW78,IF($J$9=7,Commande!AX78,IF($J$9=8,Commande!AY78,IF($J$9=9,Commande!AZ78,IF($J$9=10,Commande!BA78,IF($J$9=11,Commande!BB78,IF($J$9=12,Commande!BC78,IF($J$9=13,Commande!BD78,IF($J$9=14,Commande!BE78,IF($J$9=15,Commande!BF78,IF($J$9=16,Commande!BG78,IF($J$9=17,Commande!BH78,IF($J$9=18,Commande!BI78,IF($J$9=19,Commande!BJ78,IF($J$9=20,Commande!BK78,IF($J$9=21,Commande!BL78,IF($J$9=22,Commande!BM78,IF($J$9=23,Commande!BN78,IF($J$9=24,Commande!BO78,IF($J$9=25,Commande!BP78,IF($J$9=26,Commande!R78,IF($J$9=27,Commande!S78,IF($J$9=28,Commande!T78,IF($J$9=29,Commande!U78,IF($J$9=30,Commande!V78,IF($J$9=31,Commande!W78,IF($J$9=32,Commande!X78,IF($J$9=33,Commande!Y78,IF($J$9=34,Commande!Z78,IF($J$9=35,Commande!AA78,))))))))))))))))))))))))))))))))))))))))))))))))))))</f>
        <v>0</v>
      </c>
      <c r="K118" s="55" t="str">
        <f>IF(Commande!O78=0,"","Erreur")</f>
        <v/>
      </c>
    </row>
    <row r="119" spans="1:11" hidden="1">
      <c r="A119" s="91"/>
      <c r="B119" s="91"/>
      <c r="C119" s="92" t="s">
        <v>510</v>
      </c>
      <c r="D119" s="92"/>
      <c r="E119" s="91"/>
      <c r="F119" s="91"/>
      <c r="G119" s="91"/>
      <c r="H119" s="91"/>
      <c r="I119" s="91"/>
      <c r="J119" s="91">
        <f>SUBTOTAL(9,J118:J118)</f>
        <v>0</v>
      </c>
      <c r="K119" s="91"/>
    </row>
    <row r="120" spans="1:11">
      <c r="A120" s="55">
        <f>IF(Commande!A79&lt;&gt;"",Commande!A79,"")</f>
        <v>22871</v>
      </c>
      <c r="B120" s="55" t="str">
        <f>IF(Commande!J79&lt;&gt;"",Commande!J79,"")</f>
        <v>S7</v>
      </c>
      <c r="C120" s="59" t="str">
        <f>IF(Commande!B79&lt;&gt;"",Commande!B79,"")</f>
        <v>ANTHEMIS LOLLIES</v>
      </c>
      <c r="D120" s="59" t="str">
        <f>IF(Commande!C79&lt;&gt;"",Commande!C79,"")</f>
        <v>Berry gummy</v>
      </c>
      <c r="E120" s="55">
        <f>IF(Commande!F79&lt;&gt;"",Commande!F79,"")</f>
        <v>5</v>
      </c>
      <c r="F120" s="55" t="str">
        <f>IF(Commande!D79&lt;&gt;"",Commande!D79,"")</f>
        <v>B</v>
      </c>
      <c r="G120" s="55" t="str">
        <f>IF(Commande!L79&lt;&gt;"",Commande!L79,"")</f>
        <v>M3</v>
      </c>
      <c r="H120" s="55" t="str">
        <f>IF(Commande!H79&lt;&gt;"",Commande!H79,"")</f>
        <v>B</v>
      </c>
      <c r="I120" s="55">
        <f>IF(Commande!I79&lt;&gt;"",Commande!I79,"")</f>
        <v>4.2000000000000003E-2</v>
      </c>
      <c r="J120" s="55">
        <f>IF($J$9=36,Commande!AB79,IF($J$9=37,Commande!AC79,IF($J$9=38,Commande!AD79,IF($J$9=39,Commande!AE79,IF($J$9=40,Commande!AF79,IF($J$9=41,Commande!AG79,IF($J$9=42,Commande!AH79,IF($J$9=43,Commande!AI79,IF($J$9=44,Commande!AJ79,IF($J$9=45,Commande!AK79,IF($J$9=46,Commande!AL79,IF($J$9=47,Commande!AL79,IF($J$9=48,Commande!AM79,IF($J$9=49,Commande!AN79,IF($J$9=50,Commande!AO79,IF($J$9=51,Commande!AP79,IF($J$9=52,Commande!AQ79,IF($J$9=1,Commande!AR79,IF($J$9=2,Commande!AS79,IF($J$9=3,Commande!AT79,IF($J$9=4,Commande!AU79,IF($J$9=5,Commande!AV79,IF($J$9=6,Commande!AW79,IF($J$9=7,Commande!AX79,IF($J$9=8,Commande!AY79,IF($J$9=9,Commande!AZ79,IF($J$9=10,Commande!BA79,IF($J$9=11,Commande!BB79,IF($J$9=12,Commande!BC79,IF($J$9=13,Commande!BD79,IF($J$9=14,Commande!BE79,IF($J$9=15,Commande!BF79,IF($J$9=16,Commande!BG79,IF($J$9=17,Commande!BH79,IF($J$9=18,Commande!BI79,IF($J$9=19,Commande!BJ79,IF($J$9=20,Commande!BK79,IF($J$9=21,Commande!BL79,IF($J$9=22,Commande!BM79,IF($J$9=23,Commande!BN79,IF($J$9=24,Commande!BO79,IF($J$9=25,Commande!BP79,IF($J$9=26,Commande!R79,IF($J$9=27,Commande!S79,IF($J$9=28,Commande!T79,IF($J$9=29,Commande!U79,IF($J$9=30,Commande!V79,IF($J$9=31,Commande!W79,IF($J$9=32,Commande!X79,IF($J$9=33,Commande!Y79,IF($J$9=34,Commande!Z79,IF($J$9=35,Commande!AA79,))))))))))))))))))))))))))))))))))))))))))))))))))))</f>
        <v>0</v>
      </c>
      <c r="K120" s="55" t="str">
        <f>IF(Commande!O79=0,"","Erreur")</f>
        <v/>
      </c>
    </row>
    <row r="121" spans="1:11">
      <c r="A121" s="55">
        <f>IF(Commande!A80&lt;&gt;"",Commande!A80,"")</f>
        <v>22872</v>
      </c>
      <c r="B121" s="55" t="str">
        <f>IF(Commande!J80&lt;&gt;"",Commande!J80,"")</f>
        <v>S7</v>
      </c>
      <c r="C121" s="59" t="str">
        <f>IF(Commande!B80&lt;&gt;"",Commande!B80,"")</f>
        <v>ANTHEMIS LOLLIES</v>
      </c>
      <c r="D121" s="59" t="str">
        <f>IF(Commande!C80&lt;&gt;"",Commande!C80,"")</f>
        <v>Buttermint</v>
      </c>
      <c r="E121" s="55">
        <f>IF(Commande!F80&lt;&gt;"",Commande!F80,"")</f>
        <v>5</v>
      </c>
      <c r="F121" s="55" t="str">
        <f>IF(Commande!D80&lt;&gt;"",Commande!D80,"")</f>
        <v>B</v>
      </c>
      <c r="G121" s="55" t="str">
        <f>IF(Commande!L80&lt;&gt;"",Commande!L80,"")</f>
        <v>M3</v>
      </c>
      <c r="H121" s="55" t="str">
        <f>IF(Commande!H80&lt;&gt;"",Commande!H80,"")</f>
        <v>B</v>
      </c>
      <c r="I121" s="55">
        <f>IF(Commande!I80&lt;&gt;"",Commande!I80,"")</f>
        <v>4.2000000000000003E-2</v>
      </c>
      <c r="J121" s="55">
        <f>IF($J$9=36,Commande!AB80,IF($J$9=37,Commande!AC80,IF($J$9=38,Commande!AD80,IF($J$9=39,Commande!AE80,IF($J$9=40,Commande!AF80,IF($J$9=41,Commande!AG80,IF($J$9=42,Commande!AH80,IF($J$9=43,Commande!AI80,IF($J$9=44,Commande!AJ80,IF($J$9=45,Commande!AK80,IF($J$9=46,Commande!AL80,IF($J$9=47,Commande!AL80,IF($J$9=48,Commande!AM80,IF($J$9=49,Commande!AN80,IF($J$9=50,Commande!AO80,IF($J$9=51,Commande!AP80,IF($J$9=52,Commande!AQ80,IF($J$9=1,Commande!AR80,IF($J$9=2,Commande!AS80,IF($J$9=3,Commande!AT80,IF($J$9=4,Commande!AU80,IF($J$9=5,Commande!AV80,IF($J$9=6,Commande!AW80,IF($J$9=7,Commande!AX80,IF($J$9=8,Commande!AY80,IF($J$9=9,Commande!AZ80,IF($J$9=10,Commande!BA80,IF($J$9=11,Commande!BB80,IF($J$9=12,Commande!BC80,IF($J$9=13,Commande!BD80,IF($J$9=14,Commande!BE80,IF($J$9=15,Commande!BF80,IF($J$9=16,Commande!BG80,IF($J$9=17,Commande!BH80,IF($J$9=18,Commande!BI80,IF($J$9=19,Commande!BJ80,IF($J$9=20,Commande!BK80,IF($J$9=21,Commande!BL80,IF($J$9=22,Commande!BM80,IF($J$9=23,Commande!BN80,IF($J$9=24,Commande!BO80,IF($J$9=25,Commande!BP80,IF($J$9=26,Commande!R80,IF($J$9=27,Commande!S80,IF($J$9=28,Commande!T80,IF($J$9=29,Commande!U80,IF($J$9=30,Commande!V80,IF($J$9=31,Commande!W80,IF($J$9=32,Commande!X80,IF($J$9=33,Commande!Y80,IF($J$9=34,Commande!Z80,IF($J$9=35,Commande!AA80,))))))))))))))))))))))))))))))))))))))))))))))))))))</f>
        <v>0</v>
      </c>
      <c r="K121" s="55" t="str">
        <f>IF(Commande!O80=0,"","Erreur")</f>
        <v/>
      </c>
    </row>
    <row r="122" spans="1:11">
      <c r="A122" s="55">
        <f>IF(Commande!A81&lt;&gt;"",Commande!A81,"")</f>
        <v>23756</v>
      </c>
      <c r="B122" s="55" t="str">
        <f>IF(Commande!J81&lt;&gt;"",Commande!J81,"")</f>
        <v>S7</v>
      </c>
      <c r="C122" s="59" t="str">
        <f>IF(Commande!B81&lt;&gt;"",Commande!B81,"")</f>
        <v>ANTHEMIS LOLLIES</v>
      </c>
      <c r="D122" s="59" t="str">
        <f>IF(Commande!C81&lt;&gt;"",Commande!C81,"")</f>
        <v>Marshmallow</v>
      </c>
      <c r="E122" s="55">
        <f>IF(Commande!F81&lt;&gt;"",Commande!F81,"")</f>
        <v>5</v>
      </c>
      <c r="F122" s="55" t="str">
        <f>IF(Commande!D81&lt;&gt;"",Commande!D81,"")</f>
        <v>B</v>
      </c>
      <c r="G122" s="55" t="str">
        <f>IF(Commande!L81&lt;&gt;"",Commande!L81,"")</f>
        <v>M3</v>
      </c>
      <c r="H122" s="55" t="str">
        <f>IF(Commande!H81&lt;&gt;"",Commande!H81,"")</f>
        <v>B</v>
      </c>
      <c r="I122" s="55">
        <f>IF(Commande!I81&lt;&gt;"",Commande!I81,"")</f>
        <v>4.2000000000000003E-2</v>
      </c>
      <c r="J122" s="55">
        <f>IF($J$9=36,Commande!AB81,IF($J$9=37,Commande!AC81,IF($J$9=38,Commande!AD81,IF($J$9=39,Commande!AE81,IF($J$9=40,Commande!AF81,IF($J$9=41,Commande!AG81,IF($J$9=42,Commande!AH81,IF($J$9=43,Commande!AI81,IF($J$9=44,Commande!AJ81,IF($J$9=45,Commande!AK81,IF($J$9=46,Commande!AL81,IF($J$9=47,Commande!AL81,IF($J$9=48,Commande!AM81,IF($J$9=49,Commande!AN81,IF($J$9=50,Commande!AO81,IF($J$9=51,Commande!AP81,IF($J$9=52,Commande!AQ81,IF($J$9=1,Commande!AR81,IF($J$9=2,Commande!AS81,IF($J$9=3,Commande!AT81,IF($J$9=4,Commande!AU81,IF($J$9=5,Commande!AV81,IF($J$9=6,Commande!AW81,IF($J$9=7,Commande!AX81,IF($J$9=8,Commande!AY81,IF($J$9=9,Commande!AZ81,IF($J$9=10,Commande!BA81,IF($J$9=11,Commande!BB81,IF($J$9=12,Commande!BC81,IF($J$9=13,Commande!BD81,IF($J$9=14,Commande!BE81,IF($J$9=15,Commande!BF81,IF($J$9=16,Commande!BG81,IF($J$9=17,Commande!BH81,IF($J$9=18,Commande!BI81,IF($J$9=19,Commande!BJ81,IF($J$9=20,Commande!BK81,IF($J$9=21,Commande!BL81,IF($J$9=22,Commande!BM81,IF($J$9=23,Commande!BN81,IF($J$9=24,Commande!BO81,IF($J$9=25,Commande!BP81,IF($J$9=26,Commande!R81,IF($J$9=27,Commande!S81,IF($J$9=28,Commande!T81,IF($J$9=29,Commande!U81,IF($J$9=30,Commande!V81,IF($J$9=31,Commande!W81,IF($J$9=32,Commande!X81,IF($J$9=33,Commande!Y81,IF($J$9=34,Commande!Z81,IF($J$9=35,Commande!AA81,))))))))))))))))))))))))))))))))))))))))))))))))))))</f>
        <v>0</v>
      </c>
      <c r="K122" s="55" t="str">
        <f>IF(Commande!O81=0,"","Erreur")</f>
        <v/>
      </c>
    </row>
    <row r="123" spans="1:11">
      <c r="A123" s="55">
        <f>IF(Commande!A82&lt;&gt;"",Commande!A82,"")</f>
        <v>22873</v>
      </c>
      <c r="B123" s="55" t="str">
        <f>IF(Commande!J82&lt;&gt;"",Commande!J82,"")</f>
        <v>S7</v>
      </c>
      <c r="C123" s="59" t="str">
        <f>IF(Commande!B82&lt;&gt;"",Commande!B82,"")</f>
        <v>ANTHEMIS LOLLIES</v>
      </c>
      <c r="D123" s="59" t="str">
        <f>IF(Commande!C82&lt;&gt;"",Commande!C82,"")</f>
        <v>Pink pez</v>
      </c>
      <c r="E123" s="55">
        <f>IF(Commande!F82&lt;&gt;"",Commande!F82,"")</f>
        <v>5</v>
      </c>
      <c r="F123" s="55" t="str">
        <f>IF(Commande!D82&lt;&gt;"",Commande!D82,"")</f>
        <v>B</v>
      </c>
      <c r="G123" s="55" t="str">
        <f>IF(Commande!L82&lt;&gt;"",Commande!L82,"")</f>
        <v>M3</v>
      </c>
      <c r="H123" s="55" t="str">
        <f>IF(Commande!H82&lt;&gt;"",Commande!H82,"")</f>
        <v>B</v>
      </c>
      <c r="I123" s="55">
        <f>IF(Commande!I82&lt;&gt;"",Commande!I82,"")</f>
        <v>4.2000000000000003E-2</v>
      </c>
      <c r="J123" s="55">
        <f>IF($J$9=36,Commande!AB82,IF($J$9=37,Commande!AC82,IF($J$9=38,Commande!AD82,IF($J$9=39,Commande!AE82,IF($J$9=40,Commande!AF82,IF($J$9=41,Commande!AG82,IF($J$9=42,Commande!AH82,IF($J$9=43,Commande!AI82,IF($J$9=44,Commande!AJ82,IF($J$9=45,Commande!AK82,IF($J$9=46,Commande!AL82,IF($J$9=47,Commande!AL82,IF($J$9=48,Commande!AM82,IF($J$9=49,Commande!AN82,IF($J$9=50,Commande!AO82,IF($J$9=51,Commande!AP82,IF($J$9=52,Commande!AQ82,IF($J$9=1,Commande!AR82,IF($J$9=2,Commande!AS82,IF($J$9=3,Commande!AT82,IF($J$9=4,Commande!AU82,IF($J$9=5,Commande!AV82,IF($J$9=6,Commande!AW82,IF($J$9=7,Commande!AX82,IF($J$9=8,Commande!AY82,IF($J$9=9,Commande!AZ82,IF($J$9=10,Commande!BA82,IF($J$9=11,Commande!BB82,IF($J$9=12,Commande!BC82,IF($J$9=13,Commande!BD82,IF($J$9=14,Commande!BE82,IF($J$9=15,Commande!BF82,IF($J$9=16,Commande!BG82,IF($J$9=17,Commande!BH82,IF($J$9=18,Commande!BI82,IF($J$9=19,Commande!BJ82,IF($J$9=20,Commande!BK82,IF($J$9=21,Commande!BL82,IF($J$9=22,Commande!BM82,IF($J$9=23,Commande!BN82,IF($J$9=24,Commande!BO82,IF($J$9=25,Commande!BP82,IF($J$9=26,Commande!R82,IF($J$9=27,Commande!S82,IF($J$9=28,Commande!T82,IF($J$9=29,Commande!U82,IF($J$9=30,Commande!V82,IF($J$9=31,Commande!W82,IF($J$9=32,Commande!X82,IF($J$9=33,Commande!Y82,IF($J$9=34,Commande!Z82,IF($J$9=35,Commande!AA82,))))))))))))))))))))))))))))))))))))))))))))))))))))</f>
        <v>0</v>
      </c>
      <c r="K123" s="55" t="str">
        <f>IF(Commande!O82=0,"","Erreur")</f>
        <v/>
      </c>
    </row>
    <row r="124" spans="1:11">
      <c r="A124" s="55">
        <f>IF(Commande!A83&lt;&gt;"",Commande!A83,"")</f>
        <v>22874</v>
      </c>
      <c r="B124" s="55" t="str">
        <f>IF(Commande!J83&lt;&gt;"",Commande!J83,"")</f>
        <v>S7</v>
      </c>
      <c r="C124" s="59" t="str">
        <f>IF(Commande!B83&lt;&gt;"",Commande!B83,"")</f>
        <v>ANTHEMIS LOLLIES</v>
      </c>
      <c r="D124" s="59" t="str">
        <f>IF(Commande!C83&lt;&gt;"",Commande!C83,"")</f>
        <v>White chocolate</v>
      </c>
      <c r="E124" s="55">
        <f>IF(Commande!F83&lt;&gt;"",Commande!F83,"")</f>
        <v>5</v>
      </c>
      <c r="F124" s="55" t="str">
        <f>IF(Commande!D83&lt;&gt;"",Commande!D83,"")</f>
        <v>B</v>
      </c>
      <c r="G124" s="55" t="str">
        <f>IF(Commande!L83&lt;&gt;"",Commande!L83,"")</f>
        <v>M3</v>
      </c>
      <c r="H124" s="55" t="str">
        <f>IF(Commande!H83&lt;&gt;"",Commande!H83,"")</f>
        <v>B</v>
      </c>
      <c r="I124" s="55">
        <f>IF(Commande!I83&lt;&gt;"",Commande!I83,"")</f>
        <v>4.2000000000000003E-2</v>
      </c>
      <c r="J124" s="55">
        <f>IF($J$9=36,Commande!AB83,IF($J$9=37,Commande!AC83,IF($J$9=38,Commande!AD83,IF($J$9=39,Commande!AE83,IF($J$9=40,Commande!AF83,IF($J$9=41,Commande!AG83,IF($J$9=42,Commande!AH83,IF($J$9=43,Commande!AI83,IF($J$9=44,Commande!AJ83,IF($J$9=45,Commande!AK83,IF($J$9=46,Commande!AL83,IF($J$9=47,Commande!AL83,IF($J$9=48,Commande!AM83,IF($J$9=49,Commande!AN83,IF($J$9=50,Commande!AO83,IF($J$9=51,Commande!AP83,IF($J$9=52,Commande!AQ83,IF($J$9=1,Commande!AR83,IF($J$9=2,Commande!AS83,IF($J$9=3,Commande!AT83,IF($J$9=4,Commande!AU83,IF($J$9=5,Commande!AV83,IF($J$9=6,Commande!AW83,IF($J$9=7,Commande!AX83,IF($J$9=8,Commande!AY83,IF($J$9=9,Commande!AZ83,IF($J$9=10,Commande!BA83,IF($J$9=11,Commande!BB83,IF($J$9=12,Commande!BC83,IF($J$9=13,Commande!BD83,IF($J$9=14,Commande!BE83,IF($J$9=15,Commande!BF83,IF($J$9=16,Commande!BG83,IF($J$9=17,Commande!BH83,IF($J$9=18,Commande!BI83,IF($J$9=19,Commande!BJ83,IF($J$9=20,Commande!BK83,IF($J$9=21,Commande!BL83,IF($J$9=22,Commande!BM83,IF($J$9=23,Commande!BN83,IF($J$9=24,Commande!BO83,IF($J$9=25,Commande!BP83,IF($J$9=26,Commande!R83,IF($J$9=27,Commande!S83,IF($J$9=28,Commande!T83,IF($J$9=29,Commande!U83,IF($J$9=30,Commande!V83,IF($J$9=31,Commande!W83,IF($J$9=32,Commande!X83,IF($J$9=33,Commande!Y83,IF($J$9=34,Commande!Z83,IF($J$9=35,Commande!AA83,))))))))))))))))))))))))))))))))))))))))))))))))))))</f>
        <v>0</v>
      </c>
      <c r="K124" s="55" t="str">
        <f>IF(Commande!O83=0,"","Erreur")</f>
        <v/>
      </c>
    </row>
    <row r="125" spans="1:11">
      <c r="A125" s="91"/>
      <c r="B125" s="91"/>
      <c r="C125" s="92" t="s">
        <v>509</v>
      </c>
      <c r="D125" s="92"/>
      <c r="E125" s="91"/>
      <c r="F125" s="91"/>
      <c r="G125" s="91"/>
      <c r="H125" s="91"/>
      <c r="I125" s="91"/>
      <c r="J125" s="91">
        <f>SUBTOTAL(9,J120:J124)</f>
        <v>0</v>
      </c>
      <c r="K125" s="91"/>
    </row>
    <row r="126" spans="1:11">
      <c r="A126" s="55">
        <f>IF(Commande!A84&lt;&gt;"",Commande!A84,"")</f>
        <v>23031</v>
      </c>
      <c r="B126" s="55" t="str">
        <f>IF(Commande!J84&lt;&gt;"",Commande!J84,"")</f>
        <v>S7</v>
      </c>
      <c r="C126" s="59" t="str">
        <f>IF(Commande!B84&lt;&gt;"",Commande!B84,"")</f>
        <v>ANTHEMIS</v>
      </c>
      <c r="D126" s="59" t="str">
        <f>IF(Commande!C84&lt;&gt;"",Commande!C84,"")</f>
        <v>Variés</v>
      </c>
      <c r="E126" s="55">
        <f>IF(Commande!F84&lt;&gt;"",Commande!F84,"")</f>
        <v>5</v>
      </c>
      <c r="F126" s="55" t="str">
        <f>IF(Commande!D84&lt;&gt;"",Commande!D84,"")</f>
        <v>B</v>
      </c>
      <c r="G126" s="55" t="str">
        <f>IF(Commande!L84&lt;&gt;"",Commande!L84,"")</f>
        <v>M3</v>
      </c>
      <c r="H126" s="55" t="str">
        <f>IF(Commande!H84&lt;&gt;"",Commande!H84,"")</f>
        <v>B</v>
      </c>
      <c r="I126" s="55">
        <f>IF(Commande!I84&lt;&gt;"",Commande!I84,"")</f>
        <v>4.2000000000000003E-2</v>
      </c>
      <c r="J126" s="55">
        <f>IF($J$9=36,Commande!AB84,IF($J$9=37,Commande!AC84,IF($J$9=38,Commande!AD84,IF($J$9=39,Commande!AE84,IF($J$9=40,Commande!AF84,IF($J$9=41,Commande!AG84,IF($J$9=42,Commande!AH84,IF($J$9=43,Commande!AI84,IF($J$9=44,Commande!AJ84,IF($J$9=45,Commande!AK84,IF($J$9=46,Commande!AL84,IF($J$9=47,Commande!AL84,IF($J$9=48,Commande!AM84,IF($J$9=49,Commande!AN84,IF($J$9=50,Commande!AO84,IF($J$9=51,Commande!AP84,IF($J$9=52,Commande!AQ84,IF($J$9=1,Commande!AR84,IF($J$9=2,Commande!AS84,IF($J$9=3,Commande!AT84,IF($J$9=4,Commande!AU84,IF($J$9=5,Commande!AV84,IF($J$9=6,Commande!AW84,IF($J$9=7,Commande!AX84,IF($J$9=8,Commande!AY84,IF($J$9=9,Commande!AZ84,IF($J$9=10,Commande!BA84,IF($J$9=11,Commande!BB84,IF($J$9=12,Commande!BC84,IF($J$9=13,Commande!BD84,IF($J$9=14,Commande!BE84,IF($J$9=15,Commande!BF84,IF($J$9=16,Commande!BG84,IF($J$9=17,Commande!BH84,IF($J$9=18,Commande!BI84,IF($J$9=19,Commande!BJ84,IF($J$9=20,Commande!BK84,IF($J$9=21,Commande!BL84,IF($J$9=22,Commande!BM84,IF($J$9=23,Commande!BN84,IF($J$9=24,Commande!BO84,IF($J$9=25,Commande!BP84,IF($J$9=26,Commande!R84,IF($J$9=27,Commande!S84,IF($J$9=28,Commande!T84,IF($J$9=29,Commande!U84,IF($J$9=30,Commande!V84,IF($J$9=31,Commande!W84,IF($J$9=32,Commande!X84,IF($J$9=33,Commande!Y84,IF($J$9=34,Commande!Z84,IF($J$9=35,Commande!AA84,))))))))))))))))))))))))))))))))))))))))))))))))))))</f>
        <v>0</v>
      </c>
      <c r="K126" s="55" t="str">
        <f>IF(Commande!O84=0,"","Erreur")</f>
        <v/>
      </c>
    </row>
    <row r="127" spans="1:11" hidden="1">
      <c r="A127" s="91"/>
      <c r="B127" s="91"/>
      <c r="C127" s="92" t="s">
        <v>511</v>
      </c>
      <c r="D127" s="92"/>
      <c r="E127" s="91"/>
      <c r="F127" s="91"/>
      <c r="G127" s="91"/>
      <c r="H127" s="91"/>
      <c r="I127" s="91"/>
      <c r="J127" s="91">
        <f>SUBTOTAL(9,J126:J126)</f>
        <v>0</v>
      </c>
      <c r="K127" s="91"/>
    </row>
    <row r="128" spans="1:11">
      <c r="A128" s="55">
        <f>IF(Commande!A85&lt;&gt;"",Commande!A85,"")</f>
        <v>25149</v>
      </c>
      <c r="B128" s="55" t="str">
        <f>IF(Commande!J85&lt;&gt;"",Commande!J85,"")</f>
        <v>S1</v>
      </c>
      <c r="C128" s="59" t="str">
        <f>IF(Commande!B85&lt;&gt;"",Commande!B85,"")</f>
        <v>APTENIA</v>
      </c>
      <c r="D128" s="59" t="str">
        <f>IF(Commande!C85&lt;&gt;"",Commande!C85,"")</f>
        <v>Variegata</v>
      </c>
      <c r="E128" s="55">
        <f>IF(Commande!F85&lt;&gt;"",Commande!F85,"")</f>
        <v>6</v>
      </c>
      <c r="F128" s="55" t="str">
        <f>IF(Commande!D85&lt;&gt;"",Commande!D85,"")</f>
        <v>B</v>
      </c>
      <c r="G128" s="55" t="str">
        <f>IF(Commande!L85&lt;&gt;"",Commande!L85,"")</f>
        <v>M3</v>
      </c>
      <c r="H128" s="55" t="str">
        <f>IF(Commande!H85&lt;&gt;"",Commande!H85,"")</f>
        <v>B</v>
      </c>
      <c r="I128" s="55" t="str">
        <f>IF(Commande!I85&lt;&gt;"",Commande!I85,"")</f>
        <v/>
      </c>
      <c r="J128" s="55">
        <f>IF($J$9=36,Commande!AB85,IF($J$9=37,Commande!AC85,IF($J$9=38,Commande!AD85,IF($J$9=39,Commande!AE85,IF($J$9=40,Commande!AF85,IF($J$9=41,Commande!AG85,IF($J$9=42,Commande!AH85,IF($J$9=43,Commande!AI85,IF($J$9=44,Commande!AJ85,IF($J$9=45,Commande!AK85,IF($J$9=46,Commande!AL85,IF($J$9=47,Commande!AL85,IF($J$9=48,Commande!AM85,IF($J$9=49,Commande!AN85,IF($J$9=50,Commande!AO85,IF($J$9=51,Commande!AP85,IF($J$9=52,Commande!AQ85,IF($J$9=1,Commande!AR85,IF($J$9=2,Commande!AS85,IF($J$9=3,Commande!AT85,IF($J$9=4,Commande!AU85,IF($J$9=5,Commande!AV85,IF($J$9=6,Commande!AW85,IF($J$9=7,Commande!AX85,IF($J$9=8,Commande!AY85,IF($J$9=9,Commande!AZ85,IF($J$9=10,Commande!BA85,IF($J$9=11,Commande!BB85,IF($J$9=12,Commande!BC85,IF($J$9=13,Commande!BD85,IF($J$9=14,Commande!BE85,IF($J$9=15,Commande!BF85,IF($J$9=16,Commande!BG85,IF($J$9=17,Commande!BH85,IF($J$9=18,Commande!BI85,IF($J$9=19,Commande!BJ85,IF($J$9=20,Commande!BK85,IF($J$9=21,Commande!BL85,IF($J$9=22,Commande!BM85,IF($J$9=23,Commande!BN85,IF($J$9=24,Commande!BO85,IF($J$9=25,Commande!BP85,IF($J$9=26,Commande!R85,IF($J$9=27,Commande!S85,IF($J$9=28,Commande!T85,IF($J$9=29,Commande!U85,IF($J$9=30,Commande!V85,IF($J$9=31,Commande!W85,IF($J$9=32,Commande!X85,IF($J$9=33,Commande!Y85,IF($J$9=34,Commande!Z85,IF($J$9=35,Commande!AA85,))))))))))))))))))))))))))))))))))))))))))))))))))))</f>
        <v>0</v>
      </c>
      <c r="K128" s="55" t="str">
        <f>IF(Commande!O85=0,"","Erreur")</f>
        <v/>
      </c>
    </row>
    <row r="129" spans="1:11" hidden="1">
      <c r="A129" s="91"/>
      <c r="B129" s="91"/>
      <c r="C129" s="92" t="s">
        <v>513</v>
      </c>
      <c r="D129" s="92"/>
      <c r="E129" s="91"/>
      <c r="F129" s="91"/>
      <c r="G129" s="91"/>
      <c r="H129" s="91"/>
      <c r="I129" s="91"/>
      <c r="J129" s="91">
        <f>SUBTOTAL(9,J128:J128)</f>
        <v>0</v>
      </c>
      <c r="K129" s="91"/>
    </row>
    <row r="130" spans="1:11">
      <c r="A130" s="55">
        <f>IF(Commande!A86&lt;&gt;"",Commande!A86,"")</f>
        <v>25913</v>
      </c>
      <c r="B130" s="55" t="str">
        <f>IF(Commande!J86&lt;&gt;"",Commande!J86,"")</f>
        <v>S3B</v>
      </c>
      <c r="C130" s="59" t="str">
        <f>IF(Commande!B86&lt;&gt;"",Commande!B86,"")</f>
        <v>ARABIS</v>
      </c>
      <c r="D130" s="59" t="str">
        <f>IF(Commande!C86&lt;&gt;"",Commande!C86,"")</f>
        <v>Blepharophylla Pink charm</v>
      </c>
      <c r="E130" s="55">
        <f>IF(Commande!F86&lt;&gt;"",Commande!F86,"")</f>
        <v>8</v>
      </c>
      <c r="F130" s="55" t="str">
        <f>IF(Commande!D86&lt;&gt;"",Commande!D86,"")</f>
        <v>S</v>
      </c>
      <c r="G130" s="55" t="str">
        <f>IF(Commande!L86&lt;&gt;"",Commande!L86,"")</f>
        <v>M3</v>
      </c>
      <c r="H130" s="55" t="str">
        <f>IF(Commande!H86&lt;&gt;"",Commande!H86,"")</f>
        <v>H</v>
      </c>
      <c r="I130" s="55" t="str">
        <f>IF(Commande!I86&lt;&gt;"",Commande!I86,"")</f>
        <v/>
      </c>
      <c r="J130" s="55">
        <f>IF($J$9=36,Commande!AB86,IF($J$9=37,Commande!AC86,IF($J$9=38,Commande!AD86,IF($J$9=39,Commande!AE86,IF($J$9=40,Commande!AF86,IF($J$9=41,Commande!AG86,IF($J$9=42,Commande!AH86,IF($J$9=43,Commande!AI86,IF($J$9=44,Commande!AJ86,IF($J$9=45,Commande!AK86,IF($J$9=46,Commande!AL86,IF($J$9=47,Commande!AL86,IF($J$9=48,Commande!AM86,IF($J$9=49,Commande!AN86,IF($J$9=50,Commande!AO86,IF($J$9=51,Commande!AP86,IF($J$9=52,Commande!AQ86,IF($J$9=1,Commande!AR86,IF($J$9=2,Commande!AS86,IF($J$9=3,Commande!AT86,IF($J$9=4,Commande!AU86,IF($J$9=5,Commande!AV86,IF($J$9=6,Commande!AW86,IF($J$9=7,Commande!AX86,IF($J$9=8,Commande!AY86,IF($J$9=9,Commande!AZ86,IF($J$9=10,Commande!BA86,IF($J$9=11,Commande!BB86,IF($J$9=12,Commande!BC86,IF($J$9=13,Commande!BD86,IF($J$9=14,Commande!BE86,IF($J$9=15,Commande!BF86,IF($J$9=16,Commande!BG86,IF($J$9=17,Commande!BH86,IF($J$9=18,Commande!BI86,IF($J$9=19,Commande!BJ86,IF($J$9=20,Commande!BK86,IF($J$9=21,Commande!BL86,IF($J$9=22,Commande!BM86,IF($J$9=23,Commande!BN86,IF($J$9=24,Commande!BO86,IF($J$9=25,Commande!BP86,IF($J$9=26,Commande!R86,IF($J$9=27,Commande!S86,IF($J$9=28,Commande!T86,IF($J$9=29,Commande!U86,IF($J$9=30,Commande!V86,IF($J$9=31,Commande!W86,IF($J$9=32,Commande!X86,IF($J$9=33,Commande!Y86,IF($J$9=34,Commande!Z86,IF($J$9=35,Commande!AA86,))))))))))))))))))))))))))))))))))))))))))))))))))))</f>
        <v>0</v>
      </c>
      <c r="K130" s="55" t="str">
        <f>IF(Commande!O86=0,"","Erreur")</f>
        <v/>
      </c>
    </row>
    <row r="131" spans="1:11">
      <c r="A131" s="55">
        <f>IF(Commande!A87&lt;&gt;"",Commande!A87,"")</f>
        <v>25914</v>
      </c>
      <c r="B131" s="55" t="str">
        <f>IF(Commande!J87&lt;&gt;"",Commande!J87,"")</f>
        <v>S3B</v>
      </c>
      <c r="C131" s="59" t="str">
        <f>IF(Commande!B87&lt;&gt;"",Commande!B87,"")</f>
        <v>ARABIS</v>
      </c>
      <c r="D131" s="59" t="str">
        <f>IF(Commande!C87&lt;&gt;"",Commande!C87,"")</f>
        <v>Caucasica Snowfix</v>
      </c>
      <c r="E131" s="55">
        <f>IF(Commande!F87&lt;&gt;"",Commande!F87,"")</f>
        <v>8</v>
      </c>
      <c r="F131" s="55" t="str">
        <f>IF(Commande!D87&lt;&gt;"",Commande!D87,"")</f>
        <v>S</v>
      </c>
      <c r="G131" s="55" t="str">
        <f>IF(Commande!L87&lt;&gt;"",Commande!L87,"")</f>
        <v>M3</v>
      </c>
      <c r="H131" s="55" t="str">
        <f>IF(Commande!H87&lt;&gt;"",Commande!H87,"")</f>
        <v xml:space="preserve">H  </v>
      </c>
      <c r="I131" s="55" t="str">
        <f>IF(Commande!I87&lt;&gt;"",Commande!I87,"")</f>
        <v/>
      </c>
      <c r="J131" s="55">
        <f>IF($J$9=36,Commande!AB87,IF($J$9=37,Commande!AC87,IF($J$9=38,Commande!AD87,IF($J$9=39,Commande!AE87,IF($J$9=40,Commande!AF87,IF($J$9=41,Commande!AG87,IF($J$9=42,Commande!AH87,IF($J$9=43,Commande!AI87,IF($J$9=44,Commande!AJ87,IF($J$9=45,Commande!AK87,IF($J$9=46,Commande!AL87,IF($J$9=47,Commande!AL87,IF($J$9=48,Commande!AM87,IF($J$9=49,Commande!AN87,IF($J$9=50,Commande!AO87,IF($J$9=51,Commande!AP87,IF($J$9=52,Commande!AQ87,IF($J$9=1,Commande!AR87,IF($J$9=2,Commande!AS87,IF($J$9=3,Commande!AT87,IF($J$9=4,Commande!AU87,IF($J$9=5,Commande!AV87,IF($J$9=6,Commande!AW87,IF($J$9=7,Commande!AX87,IF($J$9=8,Commande!AY87,IF($J$9=9,Commande!AZ87,IF($J$9=10,Commande!BA87,IF($J$9=11,Commande!BB87,IF($J$9=12,Commande!BC87,IF($J$9=13,Commande!BD87,IF($J$9=14,Commande!BE87,IF($J$9=15,Commande!BF87,IF($J$9=16,Commande!BG87,IF($J$9=17,Commande!BH87,IF($J$9=18,Commande!BI87,IF($J$9=19,Commande!BJ87,IF($J$9=20,Commande!BK87,IF($J$9=21,Commande!BL87,IF($J$9=22,Commande!BM87,IF($J$9=23,Commande!BN87,IF($J$9=24,Commande!BO87,IF($J$9=25,Commande!BP87,IF($J$9=26,Commande!R87,IF($J$9=27,Commande!S87,IF($J$9=28,Commande!T87,IF($J$9=29,Commande!U87,IF($J$9=30,Commande!V87,IF($J$9=31,Commande!W87,IF($J$9=32,Commande!X87,IF($J$9=33,Commande!Y87,IF($J$9=34,Commande!Z87,IF($J$9=35,Commande!AA87,))))))))))))))))))))))))))))))))))))))))))))))))))))</f>
        <v>0</v>
      </c>
      <c r="K131" s="55" t="str">
        <f>IF(Commande!O87=0,"","Erreur")</f>
        <v/>
      </c>
    </row>
    <row r="132" spans="1:11">
      <c r="A132" s="55">
        <f>IF(Commande!A88&lt;&gt;"",Commande!A88,"")</f>
        <v>27492</v>
      </c>
      <c r="B132" s="55" t="str">
        <f>IF(Commande!J88&lt;&gt;"",Commande!J88,"")</f>
        <v>S3B</v>
      </c>
      <c r="C132" s="59" t="str">
        <f>IF(Commande!B88&lt;&gt;"",Commande!B88,"")</f>
        <v>ARABIS</v>
      </c>
      <c r="D132" s="59" t="str">
        <f>IF(Commande!C88&lt;&gt;"",Commande!C88,"")</f>
        <v>ferdinandi coburgii Variegata</v>
      </c>
      <c r="E132" s="55">
        <f>IF(Commande!F88&lt;&gt;"",Commande!F88,"")</f>
        <v>6</v>
      </c>
      <c r="F132" s="55" t="str">
        <f>IF(Commande!D88&lt;&gt;"",Commande!D88,"")</f>
        <v>B</v>
      </c>
      <c r="G132" s="55" t="str">
        <f>IF(Commande!L88&lt;&gt;"",Commande!L88,"")</f>
        <v>M3</v>
      </c>
      <c r="H132" s="55" t="str">
        <f>IF(Commande!H88&lt;&gt;"",Commande!H88,"")</f>
        <v>A</v>
      </c>
      <c r="I132" s="55" t="str">
        <f>IF(Commande!I88&lt;&gt;"",Commande!I88,"")</f>
        <v/>
      </c>
      <c r="J132" s="55">
        <f>IF($J$9=36,Commande!AB88,IF($J$9=37,Commande!AC88,IF($J$9=38,Commande!AD88,IF($J$9=39,Commande!AE88,IF($J$9=40,Commande!AF88,IF($J$9=41,Commande!AG88,IF($J$9=42,Commande!AH88,IF($J$9=43,Commande!AI88,IF($J$9=44,Commande!AJ88,IF($J$9=45,Commande!AK88,IF($J$9=46,Commande!AL88,IF($J$9=47,Commande!AL88,IF($J$9=48,Commande!AM88,IF($J$9=49,Commande!AN88,IF($J$9=50,Commande!AO88,IF($J$9=51,Commande!AP88,IF($J$9=52,Commande!AQ88,IF($J$9=1,Commande!AR88,IF($J$9=2,Commande!AS88,IF($J$9=3,Commande!AT88,IF($J$9=4,Commande!AU88,IF($J$9=5,Commande!AV88,IF($J$9=6,Commande!AW88,IF($J$9=7,Commande!AX88,IF($J$9=8,Commande!AY88,IF($J$9=9,Commande!AZ88,IF($J$9=10,Commande!BA88,IF($J$9=11,Commande!BB88,IF($J$9=12,Commande!BC88,IF($J$9=13,Commande!BD88,IF($J$9=14,Commande!BE88,IF($J$9=15,Commande!BF88,IF($J$9=16,Commande!BG88,IF($J$9=17,Commande!BH88,IF($J$9=18,Commande!BI88,IF($J$9=19,Commande!BJ88,IF($J$9=20,Commande!BK88,IF($J$9=21,Commande!BL88,IF($J$9=22,Commande!BM88,IF($J$9=23,Commande!BN88,IF($J$9=24,Commande!BO88,IF($J$9=25,Commande!BP88,IF($J$9=26,Commande!R88,IF($J$9=27,Commande!S88,IF($J$9=28,Commande!T88,IF($J$9=29,Commande!U88,IF($J$9=30,Commande!V88,IF($J$9=31,Commande!W88,IF($J$9=32,Commande!X88,IF($J$9=33,Commande!Y88,IF($J$9=34,Commande!Z88,IF($J$9=35,Commande!AA88,))))))))))))))))))))))))))))))))))))))))))))))))))))</f>
        <v>0</v>
      </c>
      <c r="K132" s="55" t="str">
        <f>IF(Commande!O88=0,"","Erreur")</f>
        <v/>
      </c>
    </row>
    <row r="133" spans="1:11" hidden="1">
      <c r="A133" s="91"/>
      <c r="B133" s="91"/>
      <c r="C133" s="92" t="s">
        <v>805</v>
      </c>
      <c r="D133" s="92"/>
      <c r="E133" s="91"/>
      <c r="F133" s="91"/>
      <c r="G133" s="91"/>
      <c r="H133" s="91"/>
      <c r="I133" s="91"/>
      <c r="J133" s="91">
        <f>SUBTOTAL(9,J130:J132)</f>
        <v>0</v>
      </c>
      <c r="K133" s="91"/>
    </row>
    <row r="134" spans="1:11">
      <c r="A134" s="55">
        <f>IF(Commande!A89&lt;&gt;"",Commande!A89,"")</f>
        <v>27495</v>
      </c>
      <c r="B134" s="55" t="str">
        <f>IF(Commande!J89&lt;&gt;"",Commande!J89,"")</f>
        <v>S3B</v>
      </c>
      <c r="C134" s="59" t="str">
        <f>IF(Commande!B89&lt;&gt;"",Commande!B89,"")</f>
        <v>ARMERIA</v>
      </c>
      <c r="D134" s="59" t="str">
        <f>IF(Commande!C89&lt;&gt;"",Commande!C89,"")</f>
        <v>Blanc</v>
      </c>
      <c r="E134" s="55">
        <f>IF(Commande!F89&lt;&gt;"",Commande!F89,"")</f>
        <v>10</v>
      </c>
      <c r="F134" s="55" t="str">
        <f>IF(Commande!D89&lt;&gt;"",Commande!D89,"")</f>
        <v>S</v>
      </c>
      <c r="G134" s="55" t="str">
        <f>IF(Commande!L89&lt;&gt;"",Commande!L89,"")</f>
        <v>M3</v>
      </c>
      <c r="H134" s="55" t="str">
        <f>IF(Commande!H89&lt;&gt;"",Commande!H89,"")</f>
        <v>B</v>
      </c>
      <c r="I134" s="55" t="str">
        <f>IF(Commande!I89&lt;&gt;"",Commande!I89,"")</f>
        <v/>
      </c>
      <c r="J134" s="55">
        <f>IF($J$9=36,Commande!AB89,IF($J$9=37,Commande!AC89,IF($J$9=38,Commande!AD89,IF($J$9=39,Commande!AE89,IF($J$9=40,Commande!AF89,IF($J$9=41,Commande!AG89,IF($J$9=42,Commande!AH89,IF($J$9=43,Commande!AI89,IF($J$9=44,Commande!AJ89,IF($J$9=45,Commande!AK89,IF($J$9=46,Commande!AL89,IF($J$9=47,Commande!AL89,IF($J$9=48,Commande!AM89,IF($J$9=49,Commande!AN89,IF($J$9=50,Commande!AO89,IF($J$9=51,Commande!AP89,IF($J$9=52,Commande!AQ89,IF($J$9=1,Commande!AR89,IF($J$9=2,Commande!AS89,IF($J$9=3,Commande!AT89,IF($J$9=4,Commande!AU89,IF($J$9=5,Commande!AV89,IF($J$9=6,Commande!AW89,IF($J$9=7,Commande!AX89,IF($J$9=8,Commande!AY89,IF($J$9=9,Commande!AZ89,IF($J$9=10,Commande!BA89,IF($J$9=11,Commande!BB89,IF($J$9=12,Commande!BC89,IF($J$9=13,Commande!BD89,IF($J$9=14,Commande!BE89,IF($J$9=15,Commande!BF89,IF($J$9=16,Commande!BG89,IF($J$9=17,Commande!BH89,IF($J$9=18,Commande!BI89,IF($J$9=19,Commande!BJ89,IF($J$9=20,Commande!BK89,IF($J$9=21,Commande!BL89,IF($J$9=22,Commande!BM89,IF($J$9=23,Commande!BN89,IF($J$9=24,Commande!BO89,IF($J$9=25,Commande!BP89,IF($J$9=26,Commande!R89,IF($J$9=27,Commande!S89,IF($J$9=28,Commande!T89,IF($J$9=29,Commande!U89,IF($J$9=30,Commande!V89,IF($J$9=31,Commande!W89,IF($J$9=32,Commande!X89,IF($J$9=33,Commande!Y89,IF($J$9=34,Commande!Z89,IF($J$9=35,Commande!AA89,))))))))))))))))))))))))))))))))))))))))))))))))))))</f>
        <v>0</v>
      </c>
      <c r="K134" s="55" t="str">
        <f>IF(Commande!O89=0,"","Erreur")</f>
        <v/>
      </c>
    </row>
    <row r="135" spans="1:11">
      <c r="A135" s="55">
        <f>IF(Commande!A90&lt;&gt;"",Commande!A90,"")</f>
        <v>25915</v>
      </c>
      <c r="B135" s="55" t="str">
        <f>IF(Commande!J90&lt;&gt;"",Commande!J90,"")</f>
        <v>S3B</v>
      </c>
      <c r="C135" s="59" t="str">
        <f>IF(Commande!B90&lt;&gt;"",Commande!B90,"")</f>
        <v>ARMERIA</v>
      </c>
      <c r="D135" s="59" t="str">
        <f>IF(Commande!C90&lt;&gt;"",Commande!C90,"")</f>
        <v>Maritima Rose</v>
      </c>
      <c r="E135" s="55">
        <f>IF(Commande!F90&lt;&gt;"",Commande!F90,"")</f>
        <v>10</v>
      </c>
      <c r="F135" s="55" t="str">
        <f>IF(Commande!D90&lt;&gt;"",Commande!D90,"")</f>
        <v>S</v>
      </c>
      <c r="G135" s="55" t="str">
        <f>IF(Commande!L90&lt;&gt;"",Commande!L90,"")</f>
        <v>M3</v>
      </c>
      <c r="H135" s="55" t="str">
        <f>IF(Commande!H90&lt;&gt;"",Commande!H90,"")</f>
        <v>B</v>
      </c>
      <c r="I135" s="55" t="str">
        <f>IF(Commande!I90&lt;&gt;"",Commande!I90,"")</f>
        <v/>
      </c>
      <c r="J135" s="55">
        <f>IF($J$9=36,Commande!AB90,IF($J$9=37,Commande!AC90,IF($J$9=38,Commande!AD90,IF($J$9=39,Commande!AE90,IF($J$9=40,Commande!AF90,IF($J$9=41,Commande!AG90,IF($J$9=42,Commande!AH90,IF($J$9=43,Commande!AI90,IF($J$9=44,Commande!AJ90,IF($J$9=45,Commande!AK90,IF($J$9=46,Commande!AL90,IF($J$9=47,Commande!AL90,IF($J$9=48,Commande!AM90,IF($J$9=49,Commande!AN90,IF($J$9=50,Commande!AO90,IF($J$9=51,Commande!AP90,IF($J$9=52,Commande!AQ90,IF($J$9=1,Commande!AR90,IF($J$9=2,Commande!AS90,IF($J$9=3,Commande!AT90,IF($J$9=4,Commande!AU90,IF($J$9=5,Commande!AV90,IF($J$9=6,Commande!AW90,IF($J$9=7,Commande!AX90,IF($J$9=8,Commande!AY90,IF($J$9=9,Commande!AZ90,IF($J$9=10,Commande!BA90,IF($J$9=11,Commande!BB90,IF($J$9=12,Commande!BC90,IF($J$9=13,Commande!BD90,IF($J$9=14,Commande!BE90,IF($J$9=15,Commande!BF90,IF($J$9=16,Commande!BG90,IF($J$9=17,Commande!BH90,IF($J$9=18,Commande!BI90,IF($J$9=19,Commande!BJ90,IF($J$9=20,Commande!BK90,IF($J$9=21,Commande!BL90,IF($J$9=22,Commande!BM90,IF($J$9=23,Commande!BN90,IF($J$9=24,Commande!BO90,IF($J$9=25,Commande!BP90,IF($J$9=26,Commande!R90,IF($J$9=27,Commande!S90,IF($J$9=28,Commande!T90,IF($J$9=29,Commande!U90,IF($J$9=30,Commande!V90,IF($J$9=31,Commande!W90,IF($J$9=32,Commande!X90,IF($J$9=33,Commande!Y90,IF($J$9=34,Commande!Z90,IF($J$9=35,Commande!AA90,))))))))))))))))))))))))))))))))))))))))))))))))))))</f>
        <v>0</v>
      </c>
      <c r="K135" s="55" t="str">
        <f>IF(Commande!O90=0,"","Erreur")</f>
        <v/>
      </c>
    </row>
    <row r="136" spans="1:11" hidden="1">
      <c r="A136" s="91"/>
      <c r="B136" s="91"/>
      <c r="C136" s="92" t="s">
        <v>806</v>
      </c>
      <c r="D136" s="92"/>
      <c r="E136" s="91"/>
      <c r="F136" s="91"/>
      <c r="G136" s="91"/>
      <c r="H136" s="91"/>
      <c r="I136" s="91"/>
      <c r="J136" s="91">
        <f>SUBTOTAL(9,J134:J135)</f>
        <v>0</v>
      </c>
      <c r="K136" s="91"/>
    </row>
    <row r="137" spans="1:11">
      <c r="A137" s="55">
        <f>IF(Commande!A91&lt;&gt;"",Commande!A91,"")</f>
        <v>1027</v>
      </c>
      <c r="B137" s="55" t="str">
        <f>IF(Commande!J91&lt;&gt;"",Commande!J91,"")</f>
        <v>S10</v>
      </c>
      <c r="C137" s="59" t="str">
        <f>IF(Commande!B91&lt;&gt;"",Commande!B91,"")</f>
        <v>ASTERICUS</v>
      </c>
      <c r="D137" s="59" t="str">
        <f>IF(Commande!C91&lt;&gt;"",Commande!C91,"")</f>
        <v>Gold dollar</v>
      </c>
      <c r="E137" s="55">
        <f>IF(Commande!F91&lt;&gt;"",Commande!F91,"")</f>
        <v>8</v>
      </c>
      <c r="F137" s="55" t="str">
        <f>IF(Commande!D91&lt;&gt;"",Commande!D91,"")</f>
        <v>B</v>
      </c>
      <c r="G137" s="55" t="str">
        <f>IF(Commande!L91&lt;&gt;"",Commande!L91,"")</f>
        <v>M3</v>
      </c>
      <c r="H137" s="55" t="str">
        <f>IF(Commande!H91&lt;&gt;"",Commande!H91,"")</f>
        <v>A</v>
      </c>
      <c r="I137" s="55" t="str">
        <f>IF(Commande!I91&lt;&gt;"",Commande!I91,"")</f>
        <v/>
      </c>
      <c r="J137" s="55">
        <f>IF($J$9=36,Commande!AB91,IF($J$9=37,Commande!AC91,IF($J$9=38,Commande!AD91,IF($J$9=39,Commande!AE91,IF($J$9=40,Commande!AF91,IF($J$9=41,Commande!AG91,IF($J$9=42,Commande!AH91,IF($J$9=43,Commande!AI91,IF($J$9=44,Commande!AJ91,IF($J$9=45,Commande!AK91,IF($J$9=46,Commande!AL91,IF($J$9=47,Commande!AL91,IF($J$9=48,Commande!AM91,IF($J$9=49,Commande!AN91,IF($J$9=50,Commande!AO91,IF($J$9=51,Commande!AP91,IF($J$9=52,Commande!AQ91,IF($J$9=1,Commande!AR91,IF($J$9=2,Commande!AS91,IF($J$9=3,Commande!AT91,IF($J$9=4,Commande!AU91,IF($J$9=5,Commande!AV91,IF($J$9=6,Commande!AW91,IF($J$9=7,Commande!AX91,IF($J$9=8,Commande!AY91,IF($J$9=9,Commande!AZ91,IF($J$9=10,Commande!BA91,IF($J$9=11,Commande!BB91,IF($J$9=12,Commande!BC91,IF($J$9=13,Commande!BD91,IF($J$9=14,Commande!BE91,IF($J$9=15,Commande!BF91,IF($J$9=16,Commande!BG91,IF($J$9=17,Commande!BH91,IF($J$9=18,Commande!BI91,IF($J$9=19,Commande!BJ91,IF($J$9=20,Commande!BK91,IF($J$9=21,Commande!BL91,IF($J$9=22,Commande!BM91,IF($J$9=23,Commande!BN91,IF($J$9=24,Commande!BO91,IF($J$9=25,Commande!BP91,IF($J$9=26,Commande!R91,IF($J$9=27,Commande!S91,IF($J$9=28,Commande!T91,IF($J$9=29,Commande!U91,IF($J$9=30,Commande!V91,IF($J$9=31,Commande!W91,IF($J$9=32,Commande!X91,IF($J$9=33,Commande!Y91,IF($J$9=34,Commande!Z91,IF($J$9=35,Commande!AA91,))))))))))))))))))))))))))))))))))))))))))))))))))))</f>
        <v>0</v>
      </c>
      <c r="K137" s="55" t="str">
        <f>IF(Commande!O91=0,"","Erreur")</f>
        <v/>
      </c>
    </row>
    <row r="138" spans="1:11" hidden="1">
      <c r="A138" s="91"/>
      <c r="B138" s="91"/>
      <c r="C138" s="92" t="s">
        <v>514</v>
      </c>
      <c r="D138" s="92"/>
      <c r="E138" s="91"/>
      <c r="F138" s="91"/>
      <c r="G138" s="91"/>
      <c r="H138" s="91"/>
      <c r="I138" s="91"/>
      <c r="J138" s="91">
        <f>SUBTOTAL(9,J137:J137)</f>
        <v>0</v>
      </c>
      <c r="K138" s="91"/>
    </row>
    <row r="139" spans="1:11">
      <c r="A139" s="55">
        <f>IF(Commande!A92&lt;&gt;"",Commande!A92,"")</f>
        <v>25916</v>
      </c>
      <c r="B139" s="55" t="str">
        <f>IF(Commande!J92&lt;&gt;"",Commande!J92,"")</f>
        <v>S3B</v>
      </c>
      <c r="C139" s="59" t="str">
        <f>IF(Commande!B92&lt;&gt;"",Commande!B92,"")</f>
        <v>AUBRIETE</v>
      </c>
      <c r="D139" s="59" t="str">
        <f>IF(Commande!C92&lt;&gt;"",Commande!C92,"")</f>
        <v>Audrey Bleu</v>
      </c>
      <c r="E139" s="55">
        <f>IF(Commande!F92&lt;&gt;"",Commande!F92,"")</f>
        <v>8</v>
      </c>
      <c r="F139" s="55" t="str">
        <f>IF(Commande!D92&lt;&gt;"",Commande!D92,"")</f>
        <v>S</v>
      </c>
      <c r="G139" s="55" t="str">
        <f>IF(Commande!L92&lt;&gt;"",Commande!L92,"")</f>
        <v>M3</v>
      </c>
      <c r="H139" s="55" t="str">
        <f>IF(Commande!H92&lt;&gt;"",Commande!H92,"")</f>
        <v>H</v>
      </c>
      <c r="I139" s="55" t="str">
        <f>IF(Commande!I92&lt;&gt;"",Commande!I92,"")</f>
        <v/>
      </c>
      <c r="J139" s="55">
        <f>IF($J$9=36,Commande!AB92,IF($J$9=37,Commande!AC92,IF($J$9=38,Commande!AD92,IF($J$9=39,Commande!AE92,IF($J$9=40,Commande!AF92,IF($J$9=41,Commande!AG92,IF($J$9=42,Commande!AH92,IF($J$9=43,Commande!AI92,IF($J$9=44,Commande!AJ92,IF($J$9=45,Commande!AK92,IF($J$9=46,Commande!AL92,IF($J$9=47,Commande!AL92,IF($J$9=48,Commande!AM92,IF($J$9=49,Commande!AN92,IF($J$9=50,Commande!AO92,IF($J$9=51,Commande!AP92,IF($J$9=52,Commande!AQ92,IF($J$9=1,Commande!AR92,IF($J$9=2,Commande!AS92,IF($J$9=3,Commande!AT92,IF($J$9=4,Commande!AU92,IF($J$9=5,Commande!AV92,IF($J$9=6,Commande!AW92,IF($J$9=7,Commande!AX92,IF($J$9=8,Commande!AY92,IF($J$9=9,Commande!AZ92,IF($J$9=10,Commande!BA92,IF($J$9=11,Commande!BB92,IF($J$9=12,Commande!BC92,IF($J$9=13,Commande!BD92,IF($J$9=14,Commande!BE92,IF($J$9=15,Commande!BF92,IF($J$9=16,Commande!BG92,IF($J$9=17,Commande!BH92,IF($J$9=18,Commande!BI92,IF($J$9=19,Commande!BJ92,IF($J$9=20,Commande!BK92,IF($J$9=21,Commande!BL92,IF($J$9=22,Commande!BM92,IF($J$9=23,Commande!BN92,IF($J$9=24,Commande!BO92,IF($J$9=25,Commande!BP92,IF($J$9=26,Commande!R92,IF($J$9=27,Commande!S92,IF($J$9=28,Commande!T92,IF($J$9=29,Commande!U92,IF($J$9=30,Commande!V92,IF($J$9=31,Commande!W92,IF($J$9=32,Commande!X92,IF($J$9=33,Commande!Y92,IF($J$9=34,Commande!Z92,IF($J$9=35,Commande!AA92,))))))))))))))))))))))))))))))))))))))))))))))))))))</f>
        <v>0</v>
      </c>
      <c r="K139" s="55" t="str">
        <f>IF(Commande!O92=0,"","Erreur")</f>
        <v/>
      </c>
    </row>
    <row r="140" spans="1:11">
      <c r="A140" s="55">
        <f>IF(Commande!A93&lt;&gt;"",Commande!A93,"")</f>
        <v>25917</v>
      </c>
      <c r="B140" s="55" t="str">
        <f>IF(Commande!J93&lt;&gt;"",Commande!J93,"")</f>
        <v>S3B</v>
      </c>
      <c r="C140" s="59" t="str">
        <f>IF(Commande!B93&lt;&gt;"",Commande!B93,"")</f>
        <v>AUBRIETE</v>
      </c>
      <c r="D140" s="59" t="str">
        <f>IF(Commande!C93&lt;&gt;"",Commande!C93,"")</f>
        <v>Audrey Pourpre</v>
      </c>
      <c r="E140" s="55">
        <f>IF(Commande!F93&lt;&gt;"",Commande!F93,"")</f>
        <v>8</v>
      </c>
      <c r="F140" s="55" t="str">
        <f>IF(Commande!D93&lt;&gt;"",Commande!D93,"")</f>
        <v>S</v>
      </c>
      <c r="G140" s="55" t="str">
        <f>IF(Commande!L93&lt;&gt;"",Commande!L93,"")</f>
        <v>M3</v>
      </c>
      <c r="H140" s="55" t="str">
        <f>IF(Commande!H93&lt;&gt;"",Commande!H93,"")</f>
        <v>H</v>
      </c>
      <c r="I140" s="55" t="str">
        <f>IF(Commande!I93&lt;&gt;"",Commande!I93,"")</f>
        <v/>
      </c>
      <c r="J140" s="55">
        <f>IF($J$9=36,Commande!AB93,IF($J$9=37,Commande!AC93,IF($J$9=38,Commande!AD93,IF($J$9=39,Commande!AE93,IF($J$9=40,Commande!AF93,IF($J$9=41,Commande!AG93,IF($J$9=42,Commande!AH93,IF($J$9=43,Commande!AI93,IF($J$9=44,Commande!AJ93,IF($J$9=45,Commande!AK93,IF($J$9=46,Commande!AL93,IF($J$9=47,Commande!AL93,IF($J$9=48,Commande!AM93,IF($J$9=49,Commande!AN93,IF($J$9=50,Commande!AO93,IF($J$9=51,Commande!AP93,IF($J$9=52,Commande!AQ93,IF($J$9=1,Commande!AR93,IF($J$9=2,Commande!AS93,IF($J$9=3,Commande!AT93,IF($J$9=4,Commande!AU93,IF($J$9=5,Commande!AV93,IF($J$9=6,Commande!AW93,IF($J$9=7,Commande!AX93,IF($J$9=8,Commande!AY93,IF($J$9=9,Commande!AZ93,IF($J$9=10,Commande!BA93,IF($J$9=11,Commande!BB93,IF($J$9=12,Commande!BC93,IF($J$9=13,Commande!BD93,IF($J$9=14,Commande!BE93,IF($J$9=15,Commande!BF93,IF($J$9=16,Commande!BG93,IF($J$9=17,Commande!BH93,IF($J$9=18,Commande!BI93,IF($J$9=19,Commande!BJ93,IF($J$9=20,Commande!BK93,IF($J$9=21,Commande!BL93,IF($J$9=22,Commande!BM93,IF($J$9=23,Commande!BN93,IF($J$9=24,Commande!BO93,IF($J$9=25,Commande!BP93,IF($J$9=26,Commande!R93,IF($J$9=27,Commande!S93,IF($J$9=28,Commande!T93,IF($J$9=29,Commande!U93,IF($J$9=30,Commande!V93,IF($J$9=31,Commande!W93,IF($J$9=32,Commande!X93,IF($J$9=33,Commande!Y93,IF($J$9=34,Commande!Z93,IF($J$9=35,Commande!AA93,))))))))))))))))))))))))))))))))))))))))))))))))))))</f>
        <v>0</v>
      </c>
      <c r="K140" s="55" t="str">
        <f>IF(Commande!O93=0,"","Erreur")</f>
        <v/>
      </c>
    </row>
    <row r="141" spans="1:11" hidden="1">
      <c r="A141" s="91"/>
      <c r="B141" s="91"/>
      <c r="C141" s="92" t="s">
        <v>807</v>
      </c>
      <c r="D141" s="92"/>
      <c r="E141" s="91"/>
      <c r="F141" s="91"/>
      <c r="G141" s="91"/>
      <c r="H141" s="91"/>
      <c r="I141" s="91"/>
      <c r="J141" s="91">
        <f>SUBTOTAL(9,J139:J140)</f>
        <v>0</v>
      </c>
      <c r="K141" s="91"/>
    </row>
    <row r="142" spans="1:11" hidden="1">
      <c r="A142" s="55" t="str">
        <f>IF(Commande!A94&lt;&gt;"",Commande!A94,"")</f>
        <v/>
      </c>
      <c r="B142" s="55" t="str">
        <f>IF(Commande!J94&lt;&gt;"",Commande!J94,"")</f>
        <v>L</v>
      </c>
      <c r="C142" s="59" t="str">
        <f>IF(Commande!B94&lt;&gt;"",Commande!B94,"")</f>
        <v>B</v>
      </c>
      <c r="D142" s="59" t="str">
        <f>IF(Commande!C94&lt;&gt;"",Commande!C94,"")</f>
        <v/>
      </c>
      <c r="E142" s="55" t="str">
        <f>IF(Commande!F94&lt;&gt;"",Commande!F94,"")</f>
        <v/>
      </c>
      <c r="F142" s="55" t="str">
        <f>IF(Commande!D94&lt;&gt;"",Commande!D94,"")</f>
        <v/>
      </c>
      <c r="G142" s="55" t="str">
        <f>IF(Commande!L94&lt;&gt;"",Commande!L94,"")</f>
        <v/>
      </c>
      <c r="H142" s="55" t="str">
        <f>IF(Commande!H94&lt;&gt;"",Commande!H94,"")</f>
        <v/>
      </c>
      <c r="I142" s="55" t="str">
        <f>IF(Commande!I94&lt;&gt;"",Commande!I94,"")</f>
        <v/>
      </c>
      <c r="J142" s="55">
        <f>IF($J$9=36,Commande!AB94,IF($J$9=37,Commande!AC94,IF($J$9=38,Commande!AD94,IF($J$9=39,Commande!AE94,IF($J$9=40,Commande!AF94,IF($J$9=41,Commande!AG94,IF($J$9=42,Commande!AH94,IF($J$9=43,Commande!AI94,IF($J$9=44,Commande!AJ94,IF($J$9=45,Commande!AK94,IF($J$9=46,Commande!AL94,IF($J$9=47,Commande!AL94,IF($J$9=48,Commande!AM94,IF($J$9=49,Commande!AN94,IF($J$9=50,Commande!AO94,IF($J$9=51,Commande!AP94,IF($J$9=52,Commande!AQ94,IF($J$9=1,Commande!AR94,IF($J$9=2,Commande!AS94,IF($J$9=3,Commande!AT94,IF($J$9=4,Commande!AU94,IF($J$9=5,Commande!AV94,IF($J$9=6,Commande!AW94,IF($J$9=7,Commande!AX94,IF($J$9=8,Commande!AY94,IF($J$9=9,Commande!AZ94,IF($J$9=10,Commande!BA94,IF($J$9=11,Commande!BB94,IF($J$9=12,Commande!BC94,IF($J$9=13,Commande!BD94,IF($J$9=14,Commande!BE94,IF($J$9=15,Commande!BF94,IF($J$9=16,Commande!BG94,IF($J$9=17,Commande!BH94,IF($J$9=18,Commande!BI94,IF($J$9=19,Commande!BJ94,IF($J$9=20,Commande!BK94,IF($J$9=21,Commande!BL94,IF($J$9=22,Commande!BM94,IF($J$9=23,Commande!BN94,IF($J$9=24,Commande!BO94,IF($J$9=25,Commande!BP94,IF($J$9=26,Commande!R94,IF($J$9=27,Commande!S94,IF($J$9=28,Commande!T94,IF($J$9=29,Commande!U94,IF($J$9=30,Commande!V94,IF($J$9=31,Commande!W94,IF($J$9=32,Commande!X94,IF($J$9=33,Commande!Y94,IF($J$9=34,Commande!Z94,IF($J$9=35,Commande!AA94,))))))))))))))))))))))))))))))))))))))))))))))))))))</f>
        <v>0</v>
      </c>
      <c r="K142" s="55" t="str">
        <f>IF(Commande!O94=0,"","Erreur")</f>
        <v/>
      </c>
    </row>
    <row r="143" spans="1:11">
      <c r="A143" s="55">
        <f>IF(Commande!A95&lt;&gt;"",Commande!A95,"")</f>
        <v>22879</v>
      </c>
      <c r="B143" s="55" t="str">
        <f>IF(Commande!J95&lt;&gt;"",Commande!J95,"")</f>
        <v>S7</v>
      </c>
      <c r="C143" s="59" t="str">
        <f>IF(Commande!B95&lt;&gt;"",Commande!B95,"")</f>
        <v>BEGONIA BIG</v>
      </c>
      <c r="D143" s="59" t="str">
        <f>IF(Commande!C95&lt;&gt;"",Commande!C95,"")</f>
        <v xml:space="preserve">Blanc feuille verte </v>
      </c>
      <c r="E143" s="55">
        <f>IF(Commande!F95&lt;&gt;"",Commande!F95,"")</f>
        <v>14</v>
      </c>
      <c r="F143" s="55" t="str">
        <f>IF(Commande!D95&lt;&gt;"",Commande!D95,"")</f>
        <v>S</v>
      </c>
      <c r="G143" s="55" t="str">
        <f>IF(Commande!L95&lt;&gt;"",Commande!L95,"")</f>
        <v>M3</v>
      </c>
      <c r="H143" s="55" t="str">
        <f>IF(Commande!H95&lt;&gt;"",Commande!H95,"")</f>
        <v>B</v>
      </c>
      <c r="I143" s="55" t="str">
        <f>IF(Commande!I95&lt;&gt;"",Commande!I95,"")</f>
        <v/>
      </c>
      <c r="J143" s="55">
        <f>IF($J$9=36,Commande!AB95,IF($J$9=37,Commande!AC95,IF($J$9=38,Commande!AD95,IF($J$9=39,Commande!AE95,IF($J$9=40,Commande!AF95,IF($J$9=41,Commande!AG95,IF($J$9=42,Commande!AH95,IF($J$9=43,Commande!AI95,IF($J$9=44,Commande!AJ95,IF($J$9=45,Commande!AK95,IF($J$9=46,Commande!AL95,IF($J$9=47,Commande!AL95,IF($J$9=48,Commande!AM95,IF($J$9=49,Commande!AN95,IF($J$9=50,Commande!AO95,IF($J$9=51,Commande!AP95,IF($J$9=52,Commande!AQ95,IF($J$9=1,Commande!AR95,IF($J$9=2,Commande!AS95,IF($J$9=3,Commande!AT95,IF($J$9=4,Commande!AU95,IF($J$9=5,Commande!AV95,IF($J$9=6,Commande!AW95,IF($J$9=7,Commande!AX95,IF($J$9=8,Commande!AY95,IF($J$9=9,Commande!AZ95,IF($J$9=10,Commande!BA95,IF($J$9=11,Commande!BB95,IF($J$9=12,Commande!BC95,IF($J$9=13,Commande!BD95,IF($J$9=14,Commande!BE95,IF($J$9=15,Commande!BF95,IF($J$9=16,Commande!BG95,IF($J$9=17,Commande!BH95,IF($J$9=18,Commande!BI95,IF($J$9=19,Commande!BJ95,IF($J$9=20,Commande!BK95,IF($J$9=21,Commande!BL95,IF($J$9=22,Commande!BM95,IF($J$9=23,Commande!BN95,IF($J$9=24,Commande!BO95,IF($J$9=25,Commande!BP95,IF($J$9=26,Commande!R95,IF($J$9=27,Commande!S95,IF($J$9=28,Commande!T95,IF($J$9=29,Commande!U95,IF($J$9=30,Commande!V95,IF($J$9=31,Commande!W95,IF($J$9=32,Commande!X95,IF($J$9=33,Commande!Y95,IF($J$9=34,Commande!Z95,IF($J$9=35,Commande!AA95,))))))))))))))))))))))))))))))))))))))))))))))))))))</f>
        <v>0</v>
      </c>
      <c r="K143" s="55" t="str">
        <f>IF(Commande!O95=0,"","Erreur")</f>
        <v/>
      </c>
    </row>
    <row r="144" spans="1:11">
      <c r="A144" s="55">
        <f>IF(Commande!A96&lt;&gt;"",Commande!A96,"")</f>
        <v>22879</v>
      </c>
      <c r="B144" s="55" t="str">
        <f>IF(Commande!J96&lt;&gt;"",Commande!J96,"")</f>
        <v>S7</v>
      </c>
      <c r="C144" s="59" t="str">
        <f>IF(Commande!B96&lt;&gt;"",Commande!B96,"")</f>
        <v>BEGONIA BIG</v>
      </c>
      <c r="D144" s="59" t="str">
        <f>IF(Commande!C96&lt;&gt;"",Commande!C96,"")</f>
        <v>Blanc feuille verte</v>
      </c>
      <c r="E144" s="55">
        <f>IF(Commande!F96&lt;&gt;"",Commande!F96,"")</f>
        <v>14</v>
      </c>
      <c r="F144" s="55" t="str">
        <f>IF(Commande!D96&lt;&gt;"",Commande!D96,"")</f>
        <v>S</v>
      </c>
      <c r="G144" s="55" t="str">
        <f>IF(Commande!L96&lt;&gt;"",Commande!L96,"")</f>
        <v>M3</v>
      </c>
      <c r="H144" s="55" t="str">
        <f>IF(Commande!H96&lt;&gt;"",Commande!H96,"")</f>
        <v>B</v>
      </c>
      <c r="I144" s="55" t="str">
        <f>IF(Commande!I96&lt;&gt;"",Commande!I96,"")</f>
        <v/>
      </c>
      <c r="J144" s="55">
        <f>IF($J$9=36,Commande!AB96,IF($J$9=37,Commande!AC96,IF($J$9=38,Commande!AD96,IF($J$9=39,Commande!AE96,IF($J$9=40,Commande!AF96,IF($J$9=41,Commande!AG96,IF($J$9=42,Commande!AH96,IF($J$9=43,Commande!AI96,IF($J$9=44,Commande!AJ96,IF($J$9=45,Commande!AK96,IF($J$9=46,Commande!AL96,IF($J$9=47,Commande!AL96,IF($J$9=48,Commande!AM96,IF($J$9=49,Commande!AN96,IF($J$9=50,Commande!AO96,IF($J$9=51,Commande!AP96,IF($J$9=52,Commande!AQ96,IF($J$9=1,Commande!AR96,IF($J$9=2,Commande!AS96,IF($J$9=3,Commande!AT96,IF($J$9=4,Commande!AU96,IF($J$9=5,Commande!AV96,IF($J$9=6,Commande!AW96,IF($J$9=7,Commande!AX96,IF($J$9=8,Commande!AY96,IF($J$9=9,Commande!AZ96,IF($J$9=10,Commande!BA96,IF($J$9=11,Commande!BB96,IF($J$9=12,Commande!BC96,IF($J$9=13,Commande!BD96,IF($J$9=14,Commande!BE96,IF($J$9=15,Commande!BF96,IF($J$9=16,Commande!BG96,IF($J$9=17,Commande!BH96,IF($J$9=18,Commande!BI96,IF($J$9=19,Commande!BJ96,IF($J$9=20,Commande!BK96,IF($J$9=21,Commande!BL96,IF($J$9=22,Commande!BM96,IF($J$9=23,Commande!BN96,IF($J$9=24,Commande!BO96,IF($J$9=25,Commande!BP96,IF($J$9=26,Commande!R96,IF($J$9=27,Commande!S96,IF($J$9=28,Commande!T96,IF($J$9=29,Commande!U96,IF($J$9=30,Commande!V96,IF($J$9=31,Commande!W96,IF($J$9=32,Commande!X96,IF($J$9=33,Commande!Y96,IF($J$9=34,Commande!Z96,IF($J$9=35,Commande!AA96,))))))))))))))))))))))))))))))))))))))))))))))))))))</f>
        <v>0</v>
      </c>
      <c r="K144" s="55" t="str">
        <f>IF(Commande!O96=0,"","Erreur")</f>
        <v/>
      </c>
    </row>
    <row r="145" spans="1:11">
      <c r="A145" s="55">
        <f>IF(Commande!A97&lt;&gt;"",Commande!A97,"")</f>
        <v>10439</v>
      </c>
      <c r="B145" s="55" t="str">
        <f>IF(Commande!J97&lt;&gt;"",Commande!J97,"")</f>
        <v>S7</v>
      </c>
      <c r="C145" s="59" t="str">
        <f>IF(Commande!B97&lt;&gt;"",Commande!B97,"")</f>
        <v>BEGONIA BIG</v>
      </c>
      <c r="D145" s="59" t="str">
        <f>IF(Commande!C97&lt;&gt;"",Commande!C97,"")</f>
        <v xml:space="preserve">Rouge feuille verte </v>
      </c>
      <c r="E145" s="55">
        <f>IF(Commande!F97&lt;&gt;"",Commande!F97,"")</f>
        <v>14</v>
      </c>
      <c r="F145" s="55" t="str">
        <f>IF(Commande!D97&lt;&gt;"",Commande!D97,"")</f>
        <v>S</v>
      </c>
      <c r="G145" s="55" t="str">
        <f>IF(Commande!L97&lt;&gt;"",Commande!L97,"")</f>
        <v>M3</v>
      </c>
      <c r="H145" s="55" t="str">
        <f>IF(Commande!H97&lt;&gt;"",Commande!H97,"")</f>
        <v>B</v>
      </c>
      <c r="I145" s="55" t="str">
        <f>IF(Commande!I97&lt;&gt;"",Commande!I97,"")</f>
        <v/>
      </c>
      <c r="J145" s="55">
        <f>IF($J$9=36,Commande!AB97,IF($J$9=37,Commande!AC97,IF($J$9=38,Commande!AD97,IF($J$9=39,Commande!AE97,IF($J$9=40,Commande!AF97,IF($J$9=41,Commande!AG97,IF($J$9=42,Commande!AH97,IF($J$9=43,Commande!AI97,IF($J$9=44,Commande!AJ97,IF($J$9=45,Commande!AK97,IF($J$9=46,Commande!AL97,IF($J$9=47,Commande!AL97,IF($J$9=48,Commande!AM97,IF($J$9=49,Commande!AN97,IF($J$9=50,Commande!AO97,IF($J$9=51,Commande!AP97,IF($J$9=52,Commande!AQ97,IF($J$9=1,Commande!AR97,IF($J$9=2,Commande!AS97,IF($J$9=3,Commande!AT97,IF($J$9=4,Commande!AU97,IF($J$9=5,Commande!AV97,IF($J$9=6,Commande!AW97,IF($J$9=7,Commande!AX97,IF($J$9=8,Commande!AY97,IF($J$9=9,Commande!AZ97,IF($J$9=10,Commande!BA97,IF($J$9=11,Commande!BB97,IF($J$9=12,Commande!BC97,IF($J$9=13,Commande!BD97,IF($J$9=14,Commande!BE97,IF($J$9=15,Commande!BF97,IF($J$9=16,Commande!BG97,IF($J$9=17,Commande!BH97,IF($J$9=18,Commande!BI97,IF($J$9=19,Commande!BJ97,IF($J$9=20,Commande!BK97,IF($J$9=21,Commande!BL97,IF($J$9=22,Commande!BM97,IF($J$9=23,Commande!BN97,IF($J$9=24,Commande!BO97,IF($J$9=25,Commande!BP97,IF($J$9=26,Commande!R97,IF($J$9=27,Commande!S97,IF($J$9=28,Commande!T97,IF($J$9=29,Commande!U97,IF($J$9=30,Commande!V97,IF($J$9=31,Commande!W97,IF($J$9=32,Commande!X97,IF($J$9=33,Commande!Y97,IF($J$9=34,Commande!Z97,IF($J$9=35,Commande!AA97,))))))))))))))))))))))))))))))))))))))))))))))))))))</f>
        <v>0</v>
      </c>
      <c r="K145" s="55" t="str">
        <f>IF(Commande!O97=0,"","Erreur")</f>
        <v/>
      </c>
    </row>
    <row r="146" spans="1:11">
      <c r="A146" s="55">
        <f>IF(Commande!A98&lt;&gt;"",Commande!A98,"")</f>
        <v>10439</v>
      </c>
      <c r="B146" s="55" t="str">
        <f>IF(Commande!J98&lt;&gt;"",Commande!J98,"")</f>
        <v>S7</v>
      </c>
      <c r="C146" s="59" t="str">
        <f>IF(Commande!B98&lt;&gt;"",Commande!B98,"")</f>
        <v>BEGONIA BIG</v>
      </c>
      <c r="D146" s="59" t="str">
        <f>IF(Commande!C98&lt;&gt;"",Commande!C98,"")</f>
        <v>Rouge feuille verte</v>
      </c>
      <c r="E146" s="55">
        <f>IF(Commande!F98&lt;&gt;"",Commande!F98,"")</f>
        <v>14</v>
      </c>
      <c r="F146" s="55" t="str">
        <f>IF(Commande!D98&lt;&gt;"",Commande!D98,"")</f>
        <v>S</v>
      </c>
      <c r="G146" s="55" t="str">
        <f>IF(Commande!L98&lt;&gt;"",Commande!L98,"")</f>
        <v>M3</v>
      </c>
      <c r="H146" s="55" t="str">
        <f>IF(Commande!H98&lt;&gt;"",Commande!H98,"")</f>
        <v>B</v>
      </c>
      <c r="I146" s="55" t="str">
        <f>IF(Commande!I98&lt;&gt;"",Commande!I98,"")</f>
        <v/>
      </c>
      <c r="J146" s="55">
        <f>IF($J$9=36,Commande!AB98,IF($J$9=37,Commande!AC98,IF($J$9=38,Commande!AD98,IF($J$9=39,Commande!AE98,IF($J$9=40,Commande!AF98,IF($J$9=41,Commande!AG98,IF($J$9=42,Commande!AH98,IF($J$9=43,Commande!AI98,IF($J$9=44,Commande!AJ98,IF($J$9=45,Commande!AK98,IF($J$9=46,Commande!AL98,IF($J$9=47,Commande!AL98,IF($J$9=48,Commande!AM98,IF($J$9=49,Commande!AN98,IF($J$9=50,Commande!AO98,IF($J$9=51,Commande!AP98,IF($J$9=52,Commande!AQ98,IF($J$9=1,Commande!AR98,IF($J$9=2,Commande!AS98,IF($J$9=3,Commande!AT98,IF($J$9=4,Commande!AU98,IF($J$9=5,Commande!AV98,IF($J$9=6,Commande!AW98,IF($J$9=7,Commande!AX98,IF($J$9=8,Commande!AY98,IF($J$9=9,Commande!AZ98,IF($J$9=10,Commande!BA98,IF($J$9=11,Commande!BB98,IF($J$9=12,Commande!BC98,IF($J$9=13,Commande!BD98,IF($J$9=14,Commande!BE98,IF($J$9=15,Commande!BF98,IF($J$9=16,Commande!BG98,IF($J$9=17,Commande!BH98,IF($J$9=18,Commande!BI98,IF($J$9=19,Commande!BJ98,IF($J$9=20,Commande!BK98,IF($J$9=21,Commande!BL98,IF($J$9=22,Commande!BM98,IF($J$9=23,Commande!BN98,IF($J$9=24,Commande!BO98,IF($J$9=25,Commande!BP98,IF($J$9=26,Commande!R98,IF($J$9=27,Commande!S98,IF($J$9=28,Commande!T98,IF($J$9=29,Commande!U98,IF($J$9=30,Commande!V98,IF($J$9=31,Commande!W98,IF($J$9=32,Commande!X98,IF($J$9=33,Commande!Y98,IF($J$9=34,Commande!Z98,IF($J$9=35,Commande!AA98,))))))))))))))))))))))))))))))))))))))))))))))))))))</f>
        <v>0</v>
      </c>
      <c r="K146" s="55" t="str">
        <f>IF(Commande!O98=0,"","Erreur")</f>
        <v/>
      </c>
    </row>
    <row r="147" spans="1:11">
      <c r="A147" s="55">
        <f>IF(Commande!A99&lt;&gt;"",Commande!A99,"")</f>
        <v>10440</v>
      </c>
      <c r="B147" s="55" t="str">
        <f>IF(Commande!J99&lt;&gt;"",Commande!J99,"")</f>
        <v>S7</v>
      </c>
      <c r="C147" s="59" t="str">
        <f>IF(Commande!B99&lt;&gt;"",Commande!B99,"")</f>
        <v>BEGONIA BIG</v>
      </c>
      <c r="D147" s="59" t="str">
        <f>IF(Commande!C99&lt;&gt;"",Commande!C99,"")</f>
        <v xml:space="preserve">Rose feuille foncee </v>
      </c>
      <c r="E147" s="55">
        <f>IF(Commande!F99&lt;&gt;"",Commande!F99,"")</f>
        <v>14</v>
      </c>
      <c r="F147" s="55" t="str">
        <f>IF(Commande!D99&lt;&gt;"",Commande!D99,"")</f>
        <v>S</v>
      </c>
      <c r="G147" s="55" t="str">
        <f>IF(Commande!L99&lt;&gt;"",Commande!L99,"")</f>
        <v>M3</v>
      </c>
      <c r="H147" s="55" t="str">
        <f>IF(Commande!H99&lt;&gt;"",Commande!H99,"")</f>
        <v>B</v>
      </c>
      <c r="I147" s="55" t="str">
        <f>IF(Commande!I99&lt;&gt;"",Commande!I99,"")</f>
        <v/>
      </c>
      <c r="J147" s="55">
        <f>IF($J$9=36,Commande!AB99,IF($J$9=37,Commande!AC99,IF($J$9=38,Commande!AD99,IF($J$9=39,Commande!AE99,IF($J$9=40,Commande!AF99,IF($J$9=41,Commande!AG99,IF($J$9=42,Commande!AH99,IF($J$9=43,Commande!AI99,IF($J$9=44,Commande!AJ99,IF($J$9=45,Commande!AK99,IF($J$9=46,Commande!AL99,IF($J$9=47,Commande!AL99,IF($J$9=48,Commande!AM99,IF($J$9=49,Commande!AN99,IF($J$9=50,Commande!AO99,IF($J$9=51,Commande!AP99,IF($J$9=52,Commande!AQ99,IF($J$9=1,Commande!AR99,IF($J$9=2,Commande!AS99,IF($J$9=3,Commande!AT99,IF($J$9=4,Commande!AU99,IF($J$9=5,Commande!AV99,IF($J$9=6,Commande!AW99,IF($J$9=7,Commande!AX99,IF($J$9=8,Commande!AY99,IF($J$9=9,Commande!AZ99,IF($J$9=10,Commande!BA99,IF($J$9=11,Commande!BB99,IF($J$9=12,Commande!BC99,IF($J$9=13,Commande!BD99,IF($J$9=14,Commande!BE99,IF($J$9=15,Commande!BF99,IF($J$9=16,Commande!BG99,IF($J$9=17,Commande!BH99,IF($J$9=18,Commande!BI99,IF($J$9=19,Commande!BJ99,IF($J$9=20,Commande!BK99,IF($J$9=21,Commande!BL99,IF($J$9=22,Commande!BM99,IF($J$9=23,Commande!BN99,IF($J$9=24,Commande!BO99,IF($J$9=25,Commande!BP99,IF($J$9=26,Commande!R99,IF($J$9=27,Commande!S99,IF($J$9=28,Commande!T99,IF($J$9=29,Commande!U99,IF($J$9=30,Commande!V99,IF($J$9=31,Commande!W99,IF($J$9=32,Commande!X99,IF($J$9=33,Commande!Y99,IF($J$9=34,Commande!Z99,IF($J$9=35,Commande!AA99,))))))))))))))))))))))))))))))))))))))))))))))))))))</f>
        <v>0</v>
      </c>
      <c r="K147" s="55" t="str">
        <f>IF(Commande!O99=0,"","Erreur")</f>
        <v/>
      </c>
    </row>
    <row r="148" spans="1:11">
      <c r="A148" s="55">
        <f>IF(Commande!A100&lt;&gt;"",Commande!A100,"")</f>
        <v>10440</v>
      </c>
      <c r="B148" s="55" t="str">
        <f>IF(Commande!J100&lt;&gt;"",Commande!J100,"")</f>
        <v>S7</v>
      </c>
      <c r="C148" s="59" t="str">
        <f>IF(Commande!B100&lt;&gt;"",Commande!B100,"")</f>
        <v>BEGONIA BIG</v>
      </c>
      <c r="D148" s="59" t="str">
        <f>IF(Commande!C100&lt;&gt;"",Commande!C100,"")</f>
        <v xml:space="preserve">Rose feuille foncee </v>
      </c>
      <c r="E148" s="55">
        <f>IF(Commande!F100&lt;&gt;"",Commande!F100,"")</f>
        <v>14</v>
      </c>
      <c r="F148" s="55" t="str">
        <f>IF(Commande!D100&lt;&gt;"",Commande!D100,"")</f>
        <v>S</v>
      </c>
      <c r="G148" s="55" t="str">
        <f>IF(Commande!L100&lt;&gt;"",Commande!L100,"")</f>
        <v>M3</v>
      </c>
      <c r="H148" s="55" t="str">
        <f>IF(Commande!H100&lt;&gt;"",Commande!H100,"")</f>
        <v>B</v>
      </c>
      <c r="I148" s="55" t="str">
        <f>IF(Commande!I100&lt;&gt;"",Commande!I100,"")</f>
        <v/>
      </c>
      <c r="J148" s="55">
        <f>IF($J$9=36,Commande!AB100,IF($J$9=37,Commande!AC100,IF($J$9=38,Commande!AD100,IF($J$9=39,Commande!AE100,IF($J$9=40,Commande!AF100,IF($J$9=41,Commande!AG100,IF($J$9=42,Commande!AH100,IF($J$9=43,Commande!AI100,IF($J$9=44,Commande!AJ100,IF($J$9=45,Commande!AK100,IF($J$9=46,Commande!AL100,IF($J$9=47,Commande!AL100,IF($J$9=48,Commande!AM100,IF($J$9=49,Commande!AN100,IF($J$9=50,Commande!AO100,IF($J$9=51,Commande!AP100,IF($J$9=52,Commande!AQ100,IF($J$9=1,Commande!AR100,IF($J$9=2,Commande!AS100,IF($J$9=3,Commande!AT100,IF($J$9=4,Commande!AU100,IF($J$9=5,Commande!AV100,IF($J$9=6,Commande!AW100,IF($J$9=7,Commande!AX100,IF($J$9=8,Commande!AY100,IF($J$9=9,Commande!AZ100,IF($J$9=10,Commande!BA100,IF($J$9=11,Commande!BB100,IF($J$9=12,Commande!BC100,IF($J$9=13,Commande!BD100,IF($J$9=14,Commande!BE100,IF($J$9=15,Commande!BF100,IF($J$9=16,Commande!BG100,IF($J$9=17,Commande!BH100,IF($J$9=18,Commande!BI100,IF($J$9=19,Commande!BJ100,IF($J$9=20,Commande!BK100,IF($J$9=21,Commande!BL100,IF($J$9=22,Commande!BM100,IF($J$9=23,Commande!BN100,IF($J$9=24,Commande!BO100,IF($J$9=25,Commande!BP100,IF($J$9=26,Commande!R100,IF($J$9=27,Commande!S100,IF($J$9=28,Commande!T100,IF($J$9=29,Commande!U100,IF($J$9=30,Commande!V100,IF($J$9=31,Commande!W100,IF($J$9=32,Commande!X100,IF($J$9=33,Commande!Y100,IF($J$9=34,Commande!Z100,IF($J$9=35,Commande!AA100,))))))))))))))))))))))))))))))))))))))))))))))))))))</f>
        <v>0</v>
      </c>
      <c r="K148" s="55" t="str">
        <f>IF(Commande!O100=0,"","Erreur")</f>
        <v/>
      </c>
    </row>
    <row r="149" spans="1:11">
      <c r="A149" s="55">
        <f>IF(Commande!A101&lt;&gt;"",Commande!A101,"")</f>
        <v>10441</v>
      </c>
      <c r="B149" s="55" t="str">
        <f>IF(Commande!J101&lt;&gt;"",Commande!J101,"")</f>
        <v>S7</v>
      </c>
      <c r="C149" s="59" t="str">
        <f>IF(Commande!B101&lt;&gt;"",Commande!B101,"")</f>
        <v>BEGONIA BIG</v>
      </c>
      <c r="D149" s="59" t="str">
        <f>IF(Commande!C101&lt;&gt;"",Commande!C101,"")</f>
        <v xml:space="preserve">Rouge feuille foncee </v>
      </c>
      <c r="E149" s="55">
        <f>IF(Commande!F101&lt;&gt;"",Commande!F101,"")</f>
        <v>14</v>
      </c>
      <c r="F149" s="55" t="str">
        <f>IF(Commande!D101&lt;&gt;"",Commande!D101,"")</f>
        <v>S</v>
      </c>
      <c r="G149" s="55" t="str">
        <f>IF(Commande!L101&lt;&gt;"",Commande!L101,"")</f>
        <v>M3</v>
      </c>
      <c r="H149" s="55" t="str">
        <f>IF(Commande!H101&lt;&gt;"",Commande!H101,"")</f>
        <v>B</v>
      </c>
      <c r="I149" s="55" t="str">
        <f>IF(Commande!I101&lt;&gt;"",Commande!I101,"")</f>
        <v/>
      </c>
      <c r="J149" s="55">
        <f>IF($J$9=36,Commande!AB101,IF($J$9=37,Commande!AC101,IF($J$9=38,Commande!AD101,IF($J$9=39,Commande!AE101,IF($J$9=40,Commande!AF101,IF($J$9=41,Commande!AG101,IF($J$9=42,Commande!AH101,IF($J$9=43,Commande!AI101,IF($J$9=44,Commande!AJ101,IF($J$9=45,Commande!AK101,IF($J$9=46,Commande!AL101,IF($J$9=47,Commande!AL101,IF($J$9=48,Commande!AM101,IF($J$9=49,Commande!AN101,IF($J$9=50,Commande!AO101,IF($J$9=51,Commande!AP101,IF($J$9=52,Commande!AQ101,IF($J$9=1,Commande!AR101,IF($J$9=2,Commande!AS101,IF($J$9=3,Commande!AT101,IF($J$9=4,Commande!AU101,IF($J$9=5,Commande!AV101,IF($J$9=6,Commande!AW101,IF($J$9=7,Commande!AX101,IF($J$9=8,Commande!AY101,IF($J$9=9,Commande!AZ101,IF($J$9=10,Commande!BA101,IF($J$9=11,Commande!BB101,IF($J$9=12,Commande!BC101,IF($J$9=13,Commande!BD101,IF($J$9=14,Commande!BE101,IF($J$9=15,Commande!BF101,IF($J$9=16,Commande!BG101,IF($J$9=17,Commande!BH101,IF($J$9=18,Commande!BI101,IF($J$9=19,Commande!BJ101,IF($J$9=20,Commande!BK101,IF($J$9=21,Commande!BL101,IF($J$9=22,Commande!BM101,IF($J$9=23,Commande!BN101,IF($J$9=24,Commande!BO101,IF($J$9=25,Commande!BP101,IF($J$9=26,Commande!R101,IF($J$9=27,Commande!S101,IF($J$9=28,Commande!T101,IF($J$9=29,Commande!U101,IF($J$9=30,Commande!V101,IF($J$9=31,Commande!W101,IF($J$9=32,Commande!X101,IF($J$9=33,Commande!Y101,IF($J$9=34,Commande!Z101,IF($J$9=35,Commande!AA101,))))))))))))))))))))))))))))))))))))))))))))))))))))</f>
        <v>0</v>
      </c>
      <c r="K149" s="55" t="str">
        <f>IF(Commande!O101=0,"","Erreur")</f>
        <v/>
      </c>
    </row>
    <row r="150" spans="1:11">
      <c r="A150" s="55">
        <f>IF(Commande!A102&lt;&gt;"",Commande!A102,"")</f>
        <v>10441</v>
      </c>
      <c r="B150" s="55" t="str">
        <f>IF(Commande!J102&lt;&gt;"",Commande!J102,"")</f>
        <v>S7</v>
      </c>
      <c r="C150" s="59" t="str">
        <f>IF(Commande!B102&lt;&gt;"",Commande!B102,"")</f>
        <v>BEGONIA BIG</v>
      </c>
      <c r="D150" s="59" t="str">
        <f>IF(Commande!C102&lt;&gt;"",Commande!C102,"")</f>
        <v>Rouge feuille foncee</v>
      </c>
      <c r="E150" s="55">
        <f>IF(Commande!F102&lt;&gt;"",Commande!F102,"")</f>
        <v>14</v>
      </c>
      <c r="F150" s="55" t="str">
        <f>IF(Commande!D102&lt;&gt;"",Commande!D102,"")</f>
        <v>S</v>
      </c>
      <c r="G150" s="55" t="str">
        <f>IF(Commande!L102&lt;&gt;"",Commande!L102,"")</f>
        <v>M3</v>
      </c>
      <c r="H150" s="55" t="str">
        <f>IF(Commande!H102&lt;&gt;"",Commande!H102,"")</f>
        <v>B</v>
      </c>
      <c r="I150" s="55" t="str">
        <f>IF(Commande!I102&lt;&gt;"",Commande!I102,"")</f>
        <v/>
      </c>
      <c r="J150" s="55">
        <f>IF($J$9=36,Commande!AB102,IF($J$9=37,Commande!AC102,IF($J$9=38,Commande!AD102,IF($J$9=39,Commande!AE102,IF($J$9=40,Commande!AF102,IF($J$9=41,Commande!AG102,IF($J$9=42,Commande!AH102,IF($J$9=43,Commande!AI102,IF($J$9=44,Commande!AJ102,IF($J$9=45,Commande!AK102,IF($J$9=46,Commande!AL102,IF($J$9=47,Commande!AL102,IF($J$9=48,Commande!AM102,IF($J$9=49,Commande!AN102,IF($J$9=50,Commande!AO102,IF($J$9=51,Commande!AP102,IF($J$9=52,Commande!AQ102,IF($J$9=1,Commande!AR102,IF($J$9=2,Commande!AS102,IF($J$9=3,Commande!AT102,IF($J$9=4,Commande!AU102,IF($J$9=5,Commande!AV102,IF($J$9=6,Commande!AW102,IF($J$9=7,Commande!AX102,IF($J$9=8,Commande!AY102,IF($J$9=9,Commande!AZ102,IF($J$9=10,Commande!BA102,IF($J$9=11,Commande!BB102,IF($J$9=12,Commande!BC102,IF($J$9=13,Commande!BD102,IF($J$9=14,Commande!BE102,IF($J$9=15,Commande!BF102,IF($J$9=16,Commande!BG102,IF($J$9=17,Commande!BH102,IF($J$9=18,Commande!BI102,IF($J$9=19,Commande!BJ102,IF($J$9=20,Commande!BK102,IF($J$9=21,Commande!BL102,IF($J$9=22,Commande!BM102,IF($J$9=23,Commande!BN102,IF($J$9=24,Commande!BO102,IF($J$9=25,Commande!BP102,IF($J$9=26,Commande!R102,IF($J$9=27,Commande!S102,IF($J$9=28,Commande!T102,IF($J$9=29,Commande!U102,IF($J$9=30,Commande!V102,IF($J$9=31,Commande!W102,IF($J$9=32,Commande!X102,IF($J$9=33,Commande!Y102,IF($J$9=34,Commande!Z102,IF($J$9=35,Commande!AA102,))))))))))))))))))))))))))))))))))))))))))))))))))))</f>
        <v>0</v>
      </c>
      <c r="K150" s="55" t="str">
        <f>IF(Commande!O102=0,"","Erreur")</f>
        <v/>
      </c>
    </row>
    <row r="151" spans="1:11" hidden="1">
      <c r="A151" s="91"/>
      <c r="B151" s="91"/>
      <c r="C151" s="92" t="s">
        <v>515</v>
      </c>
      <c r="D151" s="92"/>
      <c r="E151" s="91"/>
      <c r="F151" s="91"/>
      <c r="G151" s="91"/>
      <c r="H151" s="91"/>
      <c r="I151" s="91"/>
      <c r="J151" s="91">
        <f>SUBTOTAL(9,J142:J150)</f>
        <v>0</v>
      </c>
      <c r="K151" s="91"/>
    </row>
    <row r="152" spans="1:11">
      <c r="A152" s="55">
        <f>IF(Commande!A103&lt;&gt;"",Commande!A103,"")</f>
        <v>23757</v>
      </c>
      <c r="B152" s="55" t="str">
        <f>IF(Commande!J103&lt;&gt;"",Commande!J103,"")</f>
        <v>S7</v>
      </c>
      <c r="C152" s="59" t="str">
        <f>IF(Commande!B103&lt;&gt;"",Commande!B103,"")</f>
        <v>BEGONIA DRAGON WING</v>
      </c>
      <c r="D152" s="59" t="str">
        <f>IF(Commande!C103&lt;&gt;"",Commande!C103,"")</f>
        <v xml:space="preserve">Blanc </v>
      </c>
      <c r="E152" s="55">
        <f>IF(Commande!F103&lt;&gt;"",Commande!F103,"")</f>
        <v>14</v>
      </c>
      <c r="F152" s="55" t="str">
        <f>IF(Commande!D103&lt;&gt;"",Commande!D103,"")</f>
        <v>S</v>
      </c>
      <c r="G152" s="55" t="str">
        <f>IF(Commande!L103&lt;&gt;"",Commande!L103,"")</f>
        <v>M3</v>
      </c>
      <c r="H152" s="55" t="str">
        <f>IF(Commande!H103&lt;&gt;"",Commande!H103,"")</f>
        <v>B</v>
      </c>
      <c r="I152" s="55" t="str">
        <f>IF(Commande!I103&lt;&gt;"",Commande!I103,"")</f>
        <v/>
      </c>
      <c r="J152" s="55">
        <f>IF($J$9=36,Commande!AB103,IF($J$9=37,Commande!AC103,IF($J$9=38,Commande!AD103,IF($J$9=39,Commande!AE103,IF($J$9=40,Commande!AF103,IF($J$9=41,Commande!AG103,IF($J$9=42,Commande!AH103,IF($J$9=43,Commande!AI103,IF($J$9=44,Commande!AJ103,IF($J$9=45,Commande!AK103,IF($J$9=46,Commande!AL103,IF($J$9=47,Commande!AL103,IF($J$9=48,Commande!AM103,IF($J$9=49,Commande!AN103,IF($J$9=50,Commande!AO103,IF($J$9=51,Commande!AP103,IF($J$9=52,Commande!AQ103,IF($J$9=1,Commande!AR103,IF($J$9=2,Commande!AS103,IF($J$9=3,Commande!AT103,IF($J$9=4,Commande!AU103,IF($J$9=5,Commande!AV103,IF($J$9=6,Commande!AW103,IF($J$9=7,Commande!AX103,IF($J$9=8,Commande!AY103,IF($J$9=9,Commande!AZ103,IF($J$9=10,Commande!BA103,IF($J$9=11,Commande!BB103,IF($J$9=12,Commande!BC103,IF($J$9=13,Commande!BD103,IF($J$9=14,Commande!BE103,IF($J$9=15,Commande!BF103,IF($J$9=16,Commande!BG103,IF($J$9=17,Commande!BH103,IF($J$9=18,Commande!BI103,IF($J$9=19,Commande!BJ103,IF($J$9=20,Commande!BK103,IF($J$9=21,Commande!BL103,IF($J$9=22,Commande!BM103,IF($J$9=23,Commande!BN103,IF($J$9=24,Commande!BO103,IF($J$9=25,Commande!BP103,IF($J$9=26,Commande!R103,IF($J$9=27,Commande!S103,IF($J$9=28,Commande!T103,IF($J$9=29,Commande!U103,IF($J$9=30,Commande!V103,IF($J$9=31,Commande!W103,IF($J$9=32,Commande!X103,IF($J$9=33,Commande!Y103,IF($J$9=34,Commande!Z103,IF($J$9=35,Commande!AA103,))))))))))))))))))))))))))))))))))))))))))))))))))))</f>
        <v>0</v>
      </c>
      <c r="K152" s="55" t="str">
        <f>IF(Commande!O103=0,"","Erreur")</f>
        <v/>
      </c>
    </row>
    <row r="153" spans="1:11">
      <c r="A153" s="55">
        <f>IF(Commande!A104&lt;&gt;"",Commande!A104,"")</f>
        <v>23757</v>
      </c>
      <c r="B153" s="55" t="str">
        <f>IF(Commande!J104&lt;&gt;"",Commande!J104,"")</f>
        <v>S7</v>
      </c>
      <c r="C153" s="59" t="str">
        <f>IF(Commande!B104&lt;&gt;"",Commande!B104,"")</f>
        <v>BEGONIA DRAGON WING</v>
      </c>
      <c r="D153" s="59" t="str">
        <f>IF(Commande!C104&lt;&gt;"",Commande!C104,"")</f>
        <v xml:space="preserve">Blanc </v>
      </c>
      <c r="E153" s="55">
        <f>IF(Commande!F104&lt;&gt;"",Commande!F104,"")</f>
        <v>14</v>
      </c>
      <c r="F153" s="55" t="str">
        <f>IF(Commande!D104&lt;&gt;"",Commande!D104,"")</f>
        <v>S</v>
      </c>
      <c r="G153" s="55" t="str">
        <f>IF(Commande!L104&lt;&gt;"",Commande!L104,"")</f>
        <v>M3</v>
      </c>
      <c r="H153" s="55" t="str">
        <f>IF(Commande!H104&lt;&gt;"",Commande!H104,"")</f>
        <v>B</v>
      </c>
      <c r="I153" s="55" t="str">
        <f>IF(Commande!I104&lt;&gt;"",Commande!I104,"")</f>
        <v/>
      </c>
      <c r="J153" s="55">
        <f>IF($J$9=36,Commande!AB104,IF($J$9=37,Commande!AC104,IF($J$9=38,Commande!AD104,IF($J$9=39,Commande!AE104,IF($J$9=40,Commande!AF104,IF($J$9=41,Commande!AG104,IF($J$9=42,Commande!AH104,IF($J$9=43,Commande!AI104,IF($J$9=44,Commande!AJ104,IF($J$9=45,Commande!AK104,IF($J$9=46,Commande!AL104,IF($J$9=47,Commande!AL104,IF($J$9=48,Commande!AM104,IF($J$9=49,Commande!AN104,IF($J$9=50,Commande!AO104,IF($J$9=51,Commande!AP104,IF($J$9=52,Commande!AQ104,IF($J$9=1,Commande!AR104,IF($J$9=2,Commande!AS104,IF($J$9=3,Commande!AT104,IF($J$9=4,Commande!AU104,IF($J$9=5,Commande!AV104,IF($J$9=6,Commande!AW104,IF($J$9=7,Commande!AX104,IF($J$9=8,Commande!AY104,IF($J$9=9,Commande!AZ104,IF($J$9=10,Commande!BA104,IF($J$9=11,Commande!BB104,IF($J$9=12,Commande!BC104,IF($J$9=13,Commande!BD104,IF($J$9=14,Commande!BE104,IF($J$9=15,Commande!BF104,IF($J$9=16,Commande!BG104,IF($J$9=17,Commande!BH104,IF($J$9=18,Commande!BI104,IF($J$9=19,Commande!BJ104,IF($J$9=20,Commande!BK104,IF($J$9=21,Commande!BL104,IF($J$9=22,Commande!BM104,IF($J$9=23,Commande!BN104,IF($J$9=24,Commande!BO104,IF($J$9=25,Commande!BP104,IF($J$9=26,Commande!R104,IF($J$9=27,Commande!S104,IF($J$9=28,Commande!T104,IF($J$9=29,Commande!U104,IF($J$9=30,Commande!V104,IF($J$9=31,Commande!W104,IF($J$9=32,Commande!X104,IF($J$9=33,Commande!Y104,IF($J$9=34,Commande!Z104,IF($J$9=35,Commande!AA104,))))))))))))))))))))))))))))))))))))))))))))))))))))</f>
        <v>0</v>
      </c>
      <c r="K153" s="55" t="str">
        <f>IF(Commande!O104=0,"","Erreur")</f>
        <v/>
      </c>
    </row>
    <row r="154" spans="1:11">
      <c r="A154" s="55">
        <f>IF(Commande!A105&lt;&gt;"",Commande!A105,"")</f>
        <v>2536</v>
      </c>
      <c r="B154" s="55" t="str">
        <f>IF(Commande!J105&lt;&gt;"",Commande!J105,"")</f>
        <v>S7</v>
      </c>
      <c r="C154" s="59" t="str">
        <f>IF(Commande!B105&lt;&gt;"",Commande!B105,"")</f>
        <v>BEGONIA DRAGON WING</v>
      </c>
      <c r="D154" s="59" t="str">
        <f>IF(Commande!C105&lt;&gt;"",Commande!C105,"")</f>
        <v xml:space="preserve">Rose </v>
      </c>
      <c r="E154" s="55">
        <f>IF(Commande!F105&lt;&gt;"",Commande!F105,"")</f>
        <v>14</v>
      </c>
      <c r="F154" s="55" t="str">
        <f>IF(Commande!D105&lt;&gt;"",Commande!D105,"")</f>
        <v>S</v>
      </c>
      <c r="G154" s="55" t="str">
        <f>IF(Commande!L105&lt;&gt;"",Commande!L105,"")</f>
        <v>M3</v>
      </c>
      <c r="H154" s="55" t="str">
        <f>IF(Commande!H105&lt;&gt;"",Commande!H105,"")</f>
        <v>B</v>
      </c>
      <c r="I154" s="55" t="str">
        <f>IF(Commande!I105&lt;&gt;"",Commande!I105,"")</f>
        <v/>
      </c>
      <c r="J154" s="55">
        <f>IF($J$9=36,Commande!AB105,IF($J$9=37,Commande!AC105,IF($J$9=38,Commande!AD105,IF($J$9=39,Commande!AE105,IF($J$9=40,Commande!AF105,IF($J$9=41,Commande!AG105,IF($J$9=42,Commande!AH105,IF($J$9=43,Commande!AI105,IF($J$9=44,Commande!AJ105,IF($J$9=45,Commande!AK105,IF($J$9=46,Commande!AL105,IF($J$9=47,Commande!AL105,IF($J$9=48,Commande!AM105,IF($J$9=49,Commande!AN105,IF($J$9=50,Commande!AO105,IF($J$9=51,Commande!AP105,IF($J$9=52,Commande!AQ105,IF($J$9=1,Commande!AR105,IF($J$9=2,Commande!AS105,IF($J$9=3,Commande!AT105,IF($J$9=4,Commande!AU105,IF($J$9=5,Commande!AV105,IF($J$9=6,Commande!AW105,IF($J$9=7,Commande!AX105,IF($J$9=8,Commande!AY105,IF($J$9=9,Commande!AZ105,IF($J$9=10,Commande!BA105,IF($J$9=11,Commande!BB105,IF($J$9=12,Commande!BC105,IF($J$9=13,Commande!BD105,IF($J$9=14,Commande!BE105,IF($J$9=15,Commande!BF105,IF($J$9=16,Commande!BG105,IF($J$9=17,Commande!BH105,IF($J$9=18,Commande!BI105,IF($J$9=19,Commande!BJ105,IF($J$9=20,Commande!BK105,IF($J$9=21,Commande!BL105,IF($J$9=22,Commande!BM105,IF($J$9=23,Commande!BN105,IF($J$9=24,Commande!BO105,IF($J$9=25,Commande!BP105,IF($J$9=26,Commande!R105,IF($J$9=27,Commande!S105,IF($J$9=28,Commande!T105,IF($J$9=29,Commande!U105,IF($J$9=30,Commande!V105,IF($J$9=31,Commande!W105,IF($J$9=32,Commande!X105,IF($J$9=33,Commande!Y105,IF($J$9=34,Commande!Z105,IF($J$9=35,Commande!AA105,))))))))))))))))))))))))))))))))))))))))))))))))))))</f>
        <v>0</v>
      </c>
      <c r="K154" s="55" t="str">
        <f>IF(Commande!O105=0,"","Erreur")</f>
        <v/>
      </c>
    </row>
    <row r="155" spans="1:11">
      <c r="A155" s="55">
        <f>IF(Commande!A106&lt;&gt;"",Commande!A106,"")</f>
        <v>2536</v>
      </c>
      <c r="B155" s="55" t="str">
        <f>IF(Commande!J106&lt;&gt;"",Commande!J106,"")</f>
        <v>S7</v>
      </c>
      <c r="C155" s="59" t="str">
        <f>IF(Commande!B106&lt;&gt;"",Commande!B106,"")</f>
        <v>BEGONIA DRAGON WING</v>
      </c>
      <c r="D155" s="59" t="str">
        <f>IF(Commande!C106&lt;&gt;"",Commande!C106,"")</f>
        <v xml:space="preserve">Rose </v>
      </c>
      <c r="E155" s="55">
        <f>IF(Commande!F106&lt;&gt;"",Commande!F106,"")</f>
        <v>14</v>
      </c>
      <c r="F155" s="55" t="str">
        <f>IF(Commande!D106&lt;&gt;"",Commande!D106,"")</f>
        <v>S</v>
      </c>
      <c r="G155" s="55" t="str">
        <f>IF(Commande!L106&lt;&gt;"",Commande!L106,"")</f>
        <v>M3</v>
      </c>
      <c r="H155" s="55" t="str">
        <f>IF(Commande!H106&lt;&gt;"",Commande!H106,"")</f>
        <v>B</v>
      </c>
      <c r="I155" s="55" t="str">
        <f>IF(Commande!I106&lt;&gt;"",Commande!I106,"")</f>
        <v/>
      </c>
      <c r="J155" s="55">
        <f>IF($J$9=36,Commande!AB106,IF($J$9=37,Commande!AC106,IF($J$9=38,Commande!AD106,IF($J$9=39,Commande!AE106,IF($J$9=40,Commande!AF106,IF($J$9=41,Commande!AG106,IF($J$9=42,Commande!AH106,IF($J$9=43,Commande!AI106,IF($J$9=44,Commande!AJ106,IF($J$9=45,Commande!AK106,IF($J$9=46,Commande!AL106,IF($J$9=47,Commande!AL106,IF($J$9=48,Commande!AM106,IF($J$9=49,Commande!AN106,IF($J$9=50,Commande!AO106,IF($J$9=51,Commande!AP106,IF($J$9=52,Commande!AQ106,IF($J$9=1,Commande!AR106,IF($J$9=2,Commande!AS106,IF($J$9=3,Commande!AT106,IF($J$9=4,Commande!AU106,IF($J$9=5,Commande!AV106,IF($J$9=6,Commande!AW106,IF($J$9=7,Commande!AX106,IF($J$9=8,Commande!AY106,IF($J$9=9,Commande!AZ106,IF($J$9=10,Commande!BA106,IF($J$9=11,Commande!BB106,IF($J$9=12,Commande!BC106,IF($J$9=13,Commande!BD106,IF($J$9=14,Commande!BE106,IF($J$9=15,Commande!BF106,IF($J$9=16,Commande!BG106,IF($J$9=17,Commande!BH106,IF($J$9=18,Commande!BI106,IF($J$9=19,Commande!BJ106,IF($J$9=20,Commande!BK106,IF($J$9=21,Commande!BL106,IF($J$9=22,Commande!BM106,IF($J$9=23,Commande!BN106,IF($J$9=24,Commande!BO106,IF($J$9=25,Commande!BP106,IF($J$9=26,Commande!R106,IF($J$9=27,Commande!S106,IF($J$9=28,Commande!T106,IF($J$9=29,Commande!U106,IF($J$9=30,Commande!V106,IF($J$9=31,Commande!W106,IF($J$9=32,Commande!X106,IF($J$9=33,Commande!Y106,IF($J$9=34,Commande!Z106,IF($J$9=35,Commande!AA106,))))))))))))))))))))))))))))))))))))))))))))))))))))</f>
        <v>0</v>
      </c>
      <c r="K155" s="55" t="str">
        <f>IF(Commande!O106=0,"","Erreur")</f>
        <v/>
      </c>
    </row>
    <row r="156" spans="1:11">
      <c r="A156" s="55">
        <f>IF(Commande!A107&lt;&gt;"",Commande!A107,"")</f>
        <v>3662</v>
      </c>
      <c r="B156" s="55" t="str">
        <f>IF(Commande!J107&lt;&gt;"",Commande!J107,"")</f>
        <v>S7</v>
      </c>
      <c r="C156" s="59" t="str">
        <f>IF(Commande!B107&lt;&gt;"",Commande!B107,"")</f>
        <v>BEGONIA DRAGON WING</v>
      </c>
      <c r="D156" s="59" t="str">
        <f>IF(Commande!C107&lt;&gt;"",Commande!C107,"")</f>
        <v xml:space="preserve">Rouge </v>
      </c>
      <c r="E156" s="55">
        <f>IF(Commande!F107&lt;&gt;"",Commande!F107,"")</f>
        <v>14</v>
      </c>
      <c r="F156" s="55" t="str">
        <f>IF(Commande!D107&lt;&gt;"",Commande!D107,"")</f>
        <v>S</v>
      </c>
      <c r="G156" s="55" t="str">
        <f>IF(Commande!L107&lt;&gt;"",Commande!L107,"")</f>
        <v>M3</v>
      </c>
      <c r="H156" s="55" t="str">
        <f>IF(Commande!H107&lt;&gt;"",Commande!H107,"")</f>
        <v>B</v>
      </c>
      <c r="I156" s="55" t="str">
        <f>IF(Commande!I107&lt;&gt;"",Commande!I107,"")</f>
        <v/>
      </c>
      <c r="J156" s="55">
        <f>IF($J$9=36,Commande!AB107,IF($J$9=37,Commande!AC107,IF($J$9=38,Commande!AD107,IF($J$9=39,Commande!AE107,IF($J$9=40,Commande!AF107,IF($J$9=41,Commande!AG107,IF($J$9=42,Commande!AH107,IF($J$9=43,Commande!AI107,IF($J$9=44,Commande!AJ107,IF($J$9=45,Commande!AK107,IF($J$9=46,Commande!AL107,IF($J$9=47,Commande!AL107,IF($J$9=48,Commande!AM107,IF($J$9=49,Commande!AN107,IF($J$9=50,Commande!AO107,IF($J$9=51,Commande!AP107,IF($J$9=52,Commande!AQ107,IF($J$9=1,Commande!AR107,IF($J$9=2,Commande!AS107,IF($J$9=3,Commande!AT107,IF($J$9=4,Commande!AU107,IF($J$9=5,Commande!AV107,IF($J$9=6,Commande!AW107,IF($J$9=7,Commande!AX107,IF($J$9=8,Commande!AY107,IF($J$9=9,Commande!AZ107,IF($J$9=10,Commande!BA107,IF($J$9=11,Commande!BB107,IF($J$9=12,Commande!BC107,IF($J$9=13,Commande!BD107,IF($J$9=14,Commande!BE107,IF($J$9=15,Commande!BF107,IF($J$9=16,Commande!BG107,IF($J$9=17,Commande!BH107,IF($J$9=18,Commande!BI107,IF($J$9=19,Commande!BJ107,IF($J$9=20,Commande!BK107,IF($J$9=21,Commande!BL107,IF($J$9=22,Commande!BM107,IF($J$9=23,Commande!BN107,IF($J$9=24,Commande!BO107,IF($J$9=25,Commande!BP107,IF($J$9=26,Commande!R107,IF($J$9=27,Commande!S107,IF($J$9=28,Commande!T107,IF($J$9=29,Commande!U107,IF($J$9=30,Commande!V107,IF($J$9=31,Commande!W107,IF($J$9=32,Commande!X107,IF($J$9=33,Commande!Y107,IF($J$9=34,Commande!Z107,IF($J$9=35,Commande!AA107,))))))))))))))))))))))))))))))))))))))))))))))))))))</f>
        <v>0</v>
      </c>
      <c r="K156" s="55" t="str">
        <f>IF(Commande!O107=0,"","Erreur")</f>
        <v/>
      </c>
    </row>
    <row r="157" spans="1:11">
      <c r="A157" s="55">
        <f>IF(Commande!A108&lt;&gt;"",Commande!A108,"")</f>
        <v>3662</v>
      </c>
      <c r="B157" s="55" t="str">
        <f>IF(Commande!J108&lt;&gt;"",Commande!J108,"")</f>
        <v>S7</v>
      </c>
      <c r="C157" s="59" t="str">
        <f>IF(Commande!B108&lt;&gt;"",Commande!B108,"")</f>
        <v>BEGONIA DRAGON WING</v>
      </c>
      <c r="D157" s="59" t="str">
        <f>IF(Commande!C108&lt;&gt;"",Commande!C108,"")</f>
        <v xml:space="preserve">Rouge </v>
      </c>
      <c r="E157" s="55">
        <f>IF(Commande!F108&lt;&gt;"",Commande!F108,"")</f>
        <v>14</v>
      </c>
      <c r="F157" s="55" t="str">
        <f>IF(Commande!D108&lt;&gt;"",Commande!D108,"")</f>
        <v>S</v>
      </c>
      <c r="G157" s="55" t="str">
        <f>IF(Commande!L108&lt;&gt;"",Commande!L108,"")</f>
        <v>M3</v>
      </c>
      <c r="H157" s="55" t="str">
        <f>IF(Commande!H108&lt;&gt;"",Commande!H108,"")</f>
        <v>B</v>
      </c>
      <c r="I157" s="55" t="str">
        <f>IF(Commande!I108&lt;&gt;"",Commande!I108,"")</f>
        <v/>
      </c>
      <c r="J157" s="55">
        <f>IF($J$9=36,Commande!AB108,IF($J$9=37,Commande!AC108,IF($J$9=38,Commande!AD108,IF($J$9=39,Commande!AE108,IF($J$9=40,Commande!AF108,IF($J$9=41,Commande!AG108,IF($J$9=42,Commande!AH108,IF($J$9=43,Commande!AI108,IF($J$9=44,Commande!AJ108,IF($J$9=45,Commande!AK108,IF($J$9=46,Commande!AL108,IF($J$9=47,Commande!AL108,IF($J$9=48,Commande!AM108,IF($J$9=49,Commande!AN108,IF($J$9=50,Commande!AO108,IF($J$9=51,Commande!AP108,IF($J$9=52,Commande!AQ108,IF($J$9=1,Commande!AR108,IF($J$9=2,Commande!AS108,IF($J$9=3,Commande!AT108,IF($J$9=4,Commande!AU108,IF($J$9=5,Commande!AV108,IF($J$9=6,Commande!AW108,IF($J$9=7,Commande!AX108,IF($J$9=8,Commande!AY108,IF($J$9=9,Commande!AZ108,IF($J$9=10,Commande!BA108,IF($J$9=11,Commande!BB108,IF($J$9=12,Commande!BC108,IF($J$9=13,Commande!BD108,IF($J$9=14,Commande!BE108,IF($J$9=15,Commande!BF108,IF($J$9=16,Commande!BG108,IF($J$9=17,Commande!BH108,IF($J$9=18,Commande!BI108,IF($J$9=19,Commande!BJ108,IF($J$9=20,Commande!BK108,IF($J$9=21,Commande!BL108,IF($J$9=22,Commande!BM108,IF($J$9=23,Commande!BN108,IF($J$9=24,Commande!BO108,IF($J$9=25,Commande!BP108,IF($J$9=26,Commande!R108,IF($J$9=27,Commande!S108,IF($J$9=28,Commande!T108,IF($J$9=29,Commande!U108,IF($J$9=30,Commande!V108,IF($J$9=31,Commande!W108,IF($J$9=32,Commande!X108,IF($J$9=33,Commande!Y108,IF($J$9=34,Commande!Z108,IF($J$9=35,Commande!AA108,))))))))))))))))))))))))))))))))))))))))))))))))))))</f>
        <v>0</v>
      </c>
      <c r="K157" s="55" t="str">
        <f>IF(Commande!O108=0,"","Erreur")</f>
        <v/>
      </c>
    </row>
    <row r="158" spans="1:11">
      <c r="A158" s="55">
        <f>IF(Commande!A109&lt;&gt;"",Commande!A109,"")</f>
        <v>25156</v>
      </c>
      <c r="B158" s="55" t="str">
        <f>IF(Commande!J109&lt;&gt;"",Commande!J109,"")</f>
        <v>S7</v>
      </c>
      <c r="C158" s="59" t="str">
        <f>IF(Commande!B109&lt;&gt;"",Commande!B109,"")</f>
        <v>BEGONIA DRAGON WING</v>
      </c>
      <c r="D158" s="59" t="str">
        <f>IF(Commande!C109&lt;&gt;"",Commande!C109,"")</f>
        <v>Rouge feuille bronze</v>
      </c>
      <c r="E158" s="55">
        <f>IF(Commande!F109&lt;&gt;"",Commande!F109,"")</f>
        <v>14</v>
      </c>
      <c r="F158" s="55" t="str">
        <f>IF(Commande!D109&lt;&gt;"",Commande!D109,"")</f>
        <v>S</v>
      </c>
      <c r="G158" s="55" t="str">
        <f>IF(Commande!L109&lt;&gt;"",Commande!L109,"")</f>
        <v>M3</v>
      </c>
      <c r="H158" s="55" t="str">
        <f>IF(Commande!H109&lt;&gt;"",Commande!H109,"")</f>
        <v>B</v>
      </c>
      <c r="I158" s="55" t="str">
        <f>IF(Commande!I109&lt;&gt;"",Commande!I109,"")</f>
        <v/>
      </c>
      <c r="J158" s="55">
        <f>IF($J$9=36,Commande!AB109,IF($J$9=37,Commande!AC109,IF($J$9=38,Commande!AD109,IF($J$9=39,Commande!AE109,IF($J$9=40,Commande!AF109,IF($J$9=41,Commande!AG109,IF($J$9=42,Commande!AH109,IF($J$9=43,Commande!AI109,IF($J$9=44,Commande!AJ109,IF($J$9=45,Commande!AK109,IF($J$9=46,Commande!AL109,IF($J$9=47,Commande!AL109,IF($J$9=48,Commande!AM109,IF($J$9=49,Commande!AN109,IF($J$9=50,Commande!AO109,IF($J$9=51,Commande!AP109,IF($J$9=52,Commande!AQ109,IF($J$9=1,Commande!AR109,IF($J$9=2,Commande!AS109,IF($J$9=3,Commande!AT109,IF($J$9=4,Commande!AU109,IF($J$9=5,Commande!AV109,IF($J$9=6,Commande!AW109,IF($J$9=7,Commande!AX109,IF($J$9=8,Commande!AY109,IF($J$9=9,Commande!AZ109,IF($J$9=10,Commande!BA109,IF($J$9=11,Commande!BB109,IF($J$9=12,Commande!BC109,IF($J$9=13,Commande!BD109,IF($J$9=14,Commande!BE109,IF($J$9=15,Commande!BF109,IF($J$9=16,Commande!BG109,IF($J$9=17,Commande!BH109,IF($J$9=18,Commande!BI109,IF($J$9=19,Commande!BJ109,IF($J$9=20,Commande!BK109,IF($J$9=21,Commande!BL109,IF($J$9=22,Commande!BM109,IF($J$9=23,Commande!BN109,IF($J$9=24,Commande!BO109,IF($J$9=25,Commande!BP109,IF($J$9=26,Commande!R109,IF($J$9=27,Commande!S109,IF($J$9=28,Commande!T109,IF($J$9=29,Commande!U109,IF($J$9=30,Commande!V109,IF($J$9=31,Commande!W109,IF($J$9=32,Commande!X109,IF($J$9=33,Commande!Y109,IF($J$9=34,Commande!Z109,IF($J$9=35,Commande!AA109,))))))))))))))))))))))))))))))))))))))))))))))))))))</f>
        <v>0</v>
      </c>
      <c r="K158" s="55" t="str">
        <f>IF(Commande!O109=0,"","Erreur")</f>
        <v/>
      </c>
    </row>
    <row r="159" spans="1:11">
      <c r="A159" s="55">
        <f>IF(Commande!A110&lt;&gt;"",Commande!A110,"")</f>
        <v>25156</v>
      </c>
      <c r="B159" s="55" t="str">
        <f>IF(Commande!J110&lt;&gt;"",Commande!J110,"")</f>
        <v>S7</v>
      </c>
      <c r="C159" s="59" t="str">
        <f>IF(Commande!B110&lt;&gt;"",Commande!B110,"")</f>
        <v>BEGONIA DRAGON WING</v>
      </c>
      <c r="D159" s="59" t="str">
        <f>IF(Commande!C110&lt;&gt;"",Commande!C110,"")</f>
        <v>Rouge feuille bronze</v>
      </c>
      <c r="E159" s="55">
        <f>IF(Commande!F110&lt;&gt;"",Commande!F110,"")</f>
        <v>14</v>
      </c>
      <c r="F159" s="55" t="str">
        <f>IF(Commande!D110&lt;&gt;"",Commande!D110,"")</f>
        <v>S</v>
      </c>
      <c r="G159" s="55" t="str">
        <f>IF(Commande!L110&lt;&gt;"",Commande!L110,"")</f>
        <v>M3</v>
      </c>
      <c r="H159" s="55" t="str">
        <f>IF(Commande!H110&lt;&gt;"",Commande!H110,"")</f>
        <v>B</v>
      </c>
      <c r="I159" s="55" t="str">
        <f>IF(Commande!I110&lt;&gt;"",Commande!I110,"")</f>
        <v/>
      </c>
      <c r="J159" s="55">
        <f>IF($J$9=36,Commande!AB110,IF($J$9=37,Commande!AC110,IF($J$9=38,Commande!AD110,IF($J$9=39,Commande!AE110,IF($J$9=40,Commande!AF110,IF($J$9=41,Commande!AG110,IF($J$9=42,Commande!AH110,IF($J$9=43,Commande!AI110,IF($J$9=44,Commande!AJ110,IF($J$9=45,Commande!AK110,IF($J$9=46,Commande!AL110,IF($J$9=47,Commande!AL110,IF($J$9=48,Commande!AM110,IF($J$9=49,Commande!AN110,IF($J$9=50,Commande!AO110,IF($J$9=51,Commande!AP110,IF($J$9=52,Commande!AQ110,IF($J$9=1,Commande!AR110,IF($J$9=2,Commande!AS110,IF($J$9=3,Commande!AT110,IF($J$9=4,Commande!AU110,IF($J$9=5,Commande!AV110,IF($J$9=6,Commande!AW110,IF($J$9=7,Commande!AX110,IF($J$9=8,Commande!AY110,IF($J$9=9,Commande!AZ110,IF($J$9=10,Commande!BA110,IF($J$9=11,Commande!BB110,IF($J$9=12,Commande!BC110,IF($J$9=13,Commande!BD110,IF($J$9=14,Commande!BE110,IF($J$9=15,Commande!BF110,IF($J$9=16,Commande!BG110,IF($J$9=17,Commande!BH110,IF($J$9=18,Commande!BI110,IF($J$9=19,Commande!BJ110,IF($J$9=20,Commande!BK110,IF($J$9=21,Commande!BL110,IF($J$9=22,Commande!BM110,IF($J$9=23,Commande!BN110,IF($J$9=24,Commande!BO110,IF($J$9=25,Commande!BP110,IF($J$9=26,Commande!R110,IF($J$9=27,Commande!S110,IF($J$9=28,Commande!T110,IF($J$9=29,Commande!U110,IF($J$9=30,Commande!V110,IF($J$9=31,Commande!W110,IF($J$9=32,Commande!X110,IF($J$9=33,Commande!Y110,IF($J$9=34,Commande!Z110,IF($J$9=35,Commande!AA110,))))))))))))))))))))))))))))))))))))))))))))))))))))</f>
        <v>0</v>
      </c>
      <c r="K159" s="55" t="str">
        <f>IF(Commande!O110=0,"","Erreur")</f>
        <v/>
      </c>
    </row>
    <row r="160" spans="1:11" hidden="1">
      <c r="A160" s="91"/>
      <c r="B160" s="91"/>
      <c r="C160" s="92" t="s">
        <v>516</v>
      </c>
      <c r="D160" s="92"/>
      <c r="E160" s="91"/>
      <c r="F160" s="91"/>
      <c r="G160" s="91"/>
      <c r="H160" s="91"/>
      <c r="I160" s="91"/>
      <c r="J160" s="91">
        <f>SUBTOTAL(9,J152:J159)</f>
        <v>0</v>
      </c>
      <c r="K160" s="91"/>
    </row>
    <row r="161" spans="1:11">
      <c r="A161" s="55">
        <f>IF(Commande!A111&lt;&gt;"",Commande!A111,"")</f>
        <v>25924</v>
      </c>
      <c r="B161" s="55" t="str">
        <f>IF(Commande!J111&lt;&gt;"",Commande!J111,"")</f>
        <v>S3B</v>
      </c>
      <c r="C161" s="59" t="str">
        <f>IF(Commande!B111&lt;&gt;"",Commande!B111,"")</f>
        <v>BENOITE (GEUM)</v>
      </c>
      <c r="D161" s="59" t="str">
        <f>IF(Commande!C111&lt;&gt;"",Commande!C111,"")</f>
        <v>Mrs Bradshaw (rouge)</v>
      </c>
      <c r="E161" s="55">
        <f>IF(Commande!F111&lt;&gt;"",Commande!F111,"")</f>
        <v>8</v>
      </c>
      <c r="F161" s="55" t="str">
        <f>IF(Commande!D111&lt;&gt;"",Commande!D111,"")</f>
        <v>S</v>
      </c>
      <c r="G161" s="55" t="str">
        <f>IF(Commande!L111&lt;&gt;"",Commande!L111,"")</f>
        <v>M3</v>
      </c>
      <c r="H161" s="55" t="str">
        <f>IF(Commande!H111&lt;&gt;"",Commande!H111,"")</f>
        <v xml:space="preserve">C  </v>
      </c>
      <c r="I161" s="55" t="str">
        <f>IF(Commande!I111&lt;&gt;"",Commande!I111,"")</f>
        <v/>
      </c>
      <c r="J161" s="55">
        <f>IF($J$9=36,Commande!AB111,IF($J$9=37,Commande!AC111,IF($J$9=38,Commande!AD111,IF($J$9=39,Commande!AE111,IF($J$9=40,Commande!AF111,IF($J$9=41,Commande!AG111,IF($J$9=42,Commande!AH111,IF($J$9=43,Commande!AI111,IF($J$9=44,Commande!AJ111,IF($J$9=45,Commande!AK111,IF($J$9=46,Commande!AL111,IF($J$9=47,Commande!AL111,IF($J$9=48,Commande!AM111,IF($J$9=49,Commande!AN111,IF($J$9=50,Commande!AO111,IF($J$9=51,Commande!AP111,IF($J$9=52,Commande!AQ111,IF($J$9=1,Commande!AR111,IF($J$9=2,Commande!AS111,IF($J$9=3,Commande!AT111,IF($J$9=4,Commande!AU111,IF($J$9=5,Commande!AV111,IF($J$9=6,Commande!AW111,IF($J$9=7,Commande!AX111,IF($J$9=8,Commande!AY111,IF($J$9=9,Commande!AZ111,IF($J$9=10,Commande!BA111,IF($J$9=11,Commande!BB111,IF($J$9=12,Commande!BC111,IF($J$9=13,Commande!BD111,IF($J$9=14,Commande!BE111,IF($J$9=15,Commande!BF111,IF($J$9=16,Commande!BG111,IF($J$9=17,Commande!BH111,IF($J$9=18,Commande!BI111,IF($J$9=19,Commande!BJ111,IF($J$9=20,Commande!BK111,IF($J$9=21,Commande!BL111,IF($J$9=22,Commande!BM111,IF($J$9=23,Commande!BN111,IF($J$9=24,Commande!BO111,IF($J$9=25,Commande!BP111,IF($J$9=26,Commande!R111,IF($J$9=27,Commande!S111,IF($J$9=28,Commande!T111,IF($J$9=29,Commande!U111,IF($J$9=30,Commande!V111,IF($J$9=31,Commande!W111,IF($J$9=32,Commande!X111,IF($J$9=33,Commande!Y111,IF($J$9=34,Commande!Z111,IF($J$9=35,Commande!AA111,))))))))))))))))))))))))))))))))))))))))))))))))))))</f>
        <v>0</v>
      </c>
      <c r="K161" s="55" t="str">
        <f>IF(Commande!O111=0,"","Erreur")</f>
        <v/>
      </c>
    </row>
    <row r="162" spans="1:11" hidden="1">
      <c r="A162" s="91"/>
      <c r="B162" s="91"/>
      <c r="C162" s="92" t="s">
        <v>808</v>
      </c>
      <c r="D162" s="92"/>
      <c r="E162" s="91"/>
      <c r="F162" s="91"/>
      <c r="G162" s="91"/>
      <c r="H162" s="91"/>
      <c r="I162" s="91"/>
      <c r="J162" s="91">
        <f>SUBTOTAL(9,J161:J161)</f>
        <v>0</v>
      </c>
      <c r="K162" s="91"/>
    </row>
    <row r="163" spans="1:11" hidden="1">
      <c r="A163" s="55" t="str">
        <f>IF(Commande!A112&lt;&gt;"",Commande!A112,"")</f>
        <v/>
      </c>
      <c r="B163" s="55" t="str">
        <f>IF(Commande!J112&lt;&gt;"",Commande!J112,"")</f>
        <v>L</v>
      </c>
      <c r="C163" s="59" t="str">
        <f>IF(Commande!B112&lt;&gt;"",Commande!B112,"")</f>
        <v>C</v>
      </c>
      <c r="D163" s="59" t="str">
        <f>IF(Commande!C112&lt;&gt;"",Commande!C112,"")</f>
        <v/>
      </c>
      <c r="E163" s="55" t="str">
        <f>IF(Commande!F112&lt;&gt;"",Commande!F112,"")</f>
        <v/>
      </c>
      <c r="F163" s="55" t="str">
        <f>IF(Commande!D112&lt;&gt;"",Commande!D112,"")</f>
        <v/>
      </c>
      <c r="G163" s="55" t="str">
        <f>IF(Commande!L112&lt;&gt;"",Commande!L112,"")</f>
        <v/>
      </c>
      <c r="H163" s="55" t="str">
        <f>IF(Commande!H112&lt;&gt;"",Commande!H112,"")</f>
        <v/>
      </c>
      <c r="I163" s="55" t="str">
        <f>IF(Commande!I112&lt;&gt;"",Commande!I112,"")</f>
        <v/>
      </c>
      <c r="J163" s="55">
        <f>IF($J$9=36,Commande!AB112,IF($J$9=37,Commande!AC112,IF($J$9=38,Commande!AD112,IF($J$9=39,Commande!AE112,IF($J$9=40,Commande!AF112,IF($J$9=41,Commande!AG112,IF($J$9=42,Commande!AH112,IF($J$9=43,Commande!AI112,IF($J$9=44,Commande!AJ112,IF($J$9=45,Commande!AK112,IF($J$9=46,Commande!AL112,IF($J$9=47,Commande!AL112,IF($J$9=48,Commande!AM112,IF($J$9=49,Commande!AN112,IF($J$9=50,Commande!AO112,IF($J$9=51,Commande!AP112,IF($J$9=52,Commande!AQ112,IF($J$9=1,Commande!AR112,IF($J$9=2,Commande!AS112,IF($J$9=3,Commande!AT112,IF($J$9=4,Commande!AU112,IF($J$9=5,Commande!AV112,IF($J$9=6,Commande!AW112,IF($J$9=7,Commande!AX112,IF($J$9=8,Commande!AY112,IF($J$9=9,Commande!AZ112,IF($J$9=10,Commande!BA112,IF($J$9=11,Commande!BB112,IF($J$9=12,Commande!BC112,IF($J$9=13,Commande!BD112,IF($J$9=14,Commande!BE112,IF($J$9=15,Commande!BF112,IF($J$9=16,Commande!BG112,IF($J$9=17,Commande!BH112,IF($J$9=18,Commande!BI112,IF($J$9=19,Commande!BJ112,IF($J$9=20,Commande!BK112,IF($J$9=21,Commande!BL112,IF($J$9=22,Commande!BM112,IF($J$9=23,Commande!BN112,IF($J$9=24,Commande!BO112,IF($J$9=25,Commande!BP112,IF($J$9=26,Commande!R112,IF($J$9=27,Commande!S112,IF($J$9=28,Commande!T112,IF($J$9=29,Commande!U112,IF($J$9=30,Commande!V112,IF($J$9=31,Commande!W112,IF($J$9=32,Commande!X112,IF($J$9=33,Commande!Y112,IF($J$9=34,Commande!Z112,IF($J$9=35,Commande!AA112,))))))))))))))))))))))))))))))))))))))))))))))))))))</f>
        <v>0</v>
      </c>
      <c r="K163" s="55" t="str">
        <f>IF(Commande!O112=0,"","Erreur")</f>
        <v/>
      </c>
    </row>
    <row r="164" spans="1:11">
      <c r="A164" s="55">
        <f>IF(Commande!A113&lt;&gt;"",Commande!A113,"")</f>
        <v>15415</v>
      </c>
      <c r="B164" s="55" t="str">
        <f>IF(Commande!J113&lt;&gt;"",Commande!J113,"")</f>
        <v>S1</v>
      </c>
      <c r="C164" s="59" t="str">
        <f>IF(Commande!B113&lt;&gt;"",Commande!B113,"")</f>
        <v>CAMPANULE DES CARPATES</v>
      </c>
      <c r="D164" s="59" t="str">
        <f>IF(Commande!C113&lt;&gt;"",Commande!C113,"")</f>
        <v>Pearl</v>
      </c>
      <c r="E164" s="55">
        <f>IF(Commande!F113&lt;&gt;"",Commande!F113,"")</f>
        <v>14</v>
      </c>
      <c r="F164" s="55" t="str">
        <f>IF(Commande!D113&lt;&gt;"",Commande!D113,"")</f>
        <v>S</v>
      </c>
      <c r="G164" s="55" t="str">
        <f>IF(Commande!L113&lt;&gt;"",Commande!L113,"")</f>
        <v>M3</v>
      </c>
      <c r="H164" s="55" t="str">
        <f>IF(Commande!H113&lt;&gt;"",Commande!H113,"")</f>
        <v>B</v>
      </c>
      <c r="I164" s="55" t="str">
        <f>IF(Commande!I113&lt;&gt;"",Commande!I113,"")</f>
        <v/>
      </c>
      <c r="J164" s="55">
        <f>IF($J$9=36,Commande!AB113,IF($J$9=37,Commande!AC113,IF($J$9=38,Commande!AD113,IF($J$9=39,Commande!AE113,IF($J$9=40,Commande!AF113,IF($J$9=41,Commande!AG113,IF($J$9=42,Commande!AH113,IF($J$9=43,Commande!AI113,IF($J$9=44,Commande!AJ113,IF($J$9=45,Commande!AK113,IF($J$9=46,Commande!AL113,IF($J$9=47,Commande!AL113,IF($J$9=48,Commande!AM113,IF($J$9=49,Commande!AN113,IF($J$9=50,Commande!AO113,IF($J$9=51,Commande!AP113,IF($J$9=52,Commande!AQ113,IF($J$9=1,Commande!AR113,IF($J$9=2,Commande!AS113,IF($J$9=3,Commande!AT113,IF($J$9=4,Commande!AU113,IF($J$9=5,Commande!AV113,IF($J$9=6,Commande!AW113,IF($J$9=7,Commande!AX113,IF($J$9=8,Commande!AY113,IF($J$9=9,Commande!AZ113,IF($J$9=10,Commande!BA113,IF($J$9=11,Commande!BB113,IF($J$9=12,Commande!BC113,IF($J$9=13,Commande!BD113,IF($J$9=14,Commande!BE113,IF($J$9=15,Commande!BF113,IF($J$9=16,Commande!BG113,IF($J$9=17,Commande!BH113,IF($J$9=18,Commande!BI113,IF($J$9=19,Commande!BJ113,IF($J$9=20,Commande!BK113,IF($J$9=21,Commande!BL113,IF($J$9=22,Commande!BM113,IF($J$9=23,Commande!BN113,IF($J$9=24,Commande!BO113,IF($J$9=25,Commande!BP113,IF($J$9=26,Commande!R113,IF($J$9=27,Commande!S113,IF($J$9=28,Commande!T113,IF($J$9=29,Commande!U113,IF($J$9=30,Commande!V113,IF($J$9=31,Commande!W113,IF($J$9=32,Commande!X113,IF($J$9=33,Commande!Y113,IF($J$9=34,Commande!Z113,IF($J$9=35,Commande!AA113,))))))))))))))))))))))))))))))))))))))))))))))))))))</f>
        <v>0</v>
      </c>
      <c r="K164" s="55" t="str">
        <f>IF(Commande!O113=0,"","Erreur")</f>
        <v/>
      </c>
    </row>
    <row r="165" spans="1:11" hidden="1">
      <c r="A165" s="91"/>
      <c r="B165" s="91"/>
      <c r="C165" s="92" t="s">
        <v>809</v>
      </c>
      <c r="D165" s="92"/>
      <c r="E165" s="91"/>
      <c r="F165" s="91"/>
      <c r="G165" s="91"/>
      <c r="H165" s="91"/>
      <c r="I165" s="91"/>
      <c r="J165" s="91">
        <f>SUBTOTAL(9,J163:J164)</f>
        <v>0</v>
      </c>
      <c r="K165" s="91"/>
    </row>
    <row r="166" spans="1:11">
      <c r="A166" s="55">
        <f>IF(Commande!A114&lt;&gt;"",Commande!A114,"")</f>
        <v>25918</v>
      </c>
      <c r="B166" s="55" t="str">
        <f>IF(Commande!J114&lt;&gt;"",Commande!J114,"")</f>
        <v>S3B</v>
      </c>
      <c r="C166" s="59" t="str">
        <f>IF(Commande!B114&lt;&gt;"",Commande!B114,"")</f>
        <v>CAMPANULE MURALIS</v>
      </c>
      <c r="D166" s="59" t="str">
        <f>IF(Commande!C114&lt;&gt;"",Commande!C114,"")</f>
        <v>Bleu</v>
      </c>
      <c r="E166" s="55">
        <f>IF(Commande!F114&lt;&gt;"",Commande!F114,"")</f>
        <v>14</v>
      </c>
      <c r="F166" s="55" t="str">
        <f>IF(Commande!D114&lt;&gt;"",Commande!D114,"")</f>
        <v>S</v>
      </c>
      <c r="G166" s="55" t="str">
        <f>IF(Commande!L114&lt;&gt;"",Commande!L114,"")</f>
        <v>M3</v>
      </c>
      <c r="H166" s="55" t="str">
        <f>IF(Commande!H114&lt;&gt;"",Commande!H114,"")</f>
        <v>E</v>
      </c>
      <c r="I166" s="55" t="str">
        <f>IF(Commande!I114&lt;&gt;"",Commande!I114,"")</f>
        <v/>
      </c>
      <c r="J166" s="55">
        <f>IF($J$9=36,Commande!AB114,IF($J$9=37,Commande!AC114,IF($J$9=38,Commande!AD114,IF($J$9=39,Commande!AE114,IF($J$9=40,Commande!AF114,IF($J$9=41,Commande!AG114,IF($J$9=42,Commande!AH114,IF($J$9=43,Commande!AI114,IF($J$9=44,Commande!AJ114,IF($J$9=45,Commande!AK114,IF($J$9=46,Commande!AL114,IF($J$9=47,Commande!AL114,IF($J$9=48,Commande!AM114,IF($J$9=49,Commande!AN114,IF($J$9=50,Commande!AO114,IF($J$9=51,Commande!AP114,IF($J$9=52,Commande!AQ114,IF($J$9=1,Commande!AR114,IF($J$9=2,Commande!AS114,IF($J$9=3,Commande!AT114,IF($J$9=4,Commande!AU114,IF($J$9=5,Commande!AV114,IF($J$9=6,Commande!AW114,IF($J$9=7,Commande!AX114,IF($J$9=8,Commande!AY114,IF($J$9=9,Commande!AZ114,IF($J$9=10,Commande!BA114,IF($J$9=11,Commande!BB114,IF($J$9=12,Commande!BC114,IF($J$9=13,Commande!BD114,IF($J$9=14,Commande!BE114,IF($J$9=15,Commande!BF114,IF($J$9=16,Commande!BG114,IF($J$9=17,Commande!BH114,IF($J$9=18,Commande!BI114,IF($J$9=19,Commande!BJ114,IF($J$9=20,Commande!BK114,IF($J$9=21,Commande!BL114,IF($J$9=22,Commande!BM114,IF($J$9=23,Commande!BN114,IF($J$9=24,Commande!BO114,IF($J$9=25,Commande!BP114,IF($J$9=26,Commande!R114,IF($J$9=27,Commande!S114,IF($J$9=28,Commande!T114,IF($J$9=29,Commande!U114,IF($J$9=30,Commande!V114,IF($J$9=31,Commande!W114,IF($J$9=32,Commande!X114,IF($J$9=33,Commande!Y114,IF($J$9=34,Commande!Z114,IF($J$9=35,Commande!AA114,))))))))))))))))))))))))))))))))))))))))))))))))))))</f>
        <v>0</v>
      </c>
      <c r="K166" s="55" t="str">
        <f>IF(Commande!O114=0,"","Erreur")</f>
        <v/>
      </c>
    </row>
    <row r="167" spans="1:11" hidden="1">
      <c r="A167" s="91"/>
      <c r="B167" s="91"/>
      <c r="C167" s="92" t="s">
        <v>810</v>
      </c>
      <c r="D167" s="92"/>
      <c r="E167" s="91"/>
      <c r="F167" s="91"/>
      <c r="G167" s="91"/>
      <c r="H167" s="91"/>
      <c r="I167" s="91"/>
      <c r="J167" s="91">
        <f>SUBTOTAL(9,J166:J166)</f>
        <v>0</v>
      </c>
      <c r="K167" s="91"/>
    </row>
    <row r="168" spans="1:11">
      <c r="A168" s="55">
        <f>IF(Commande!A115&lt;&gt;"",Commande!A115,"")</f>
        <v>25919</v>
      </c>
      <c r="B168" s="55" t="str">
        <f>IF(Commande!J115&lt;&gt;"",Commande!J115,"")</f>
        <v>S3B</v>
      </c>
      <c r="C168" s="59" t="str">
        <f>IF(Commande!B115&lt;&gt;"",Commande!B115,"")</f>
        <v>CERASTIUM</v>
      </c>
      <c r="D168" s="59" t="str">
        <f>IF(Commande!C115&lt;&gt;"",Commande!C115,"")</f>
        <v>Tomentosum</v>
      </c>
      <c r="E168" s="55">
        <f>IF(Commande!F115&lt;&gt;"",Commande!F115,"")</f>
        <v>7</v>
      </c>
      <c r="F168" s="55" t="str">
        <f>IF(Commande!D115&lt;&gt;"",Commande!D115,"")</f>
        <v>S</v>
      </c>
      <c r="G168" s="55" t="str">
        <f>IF(Commande!L115&lt;&gt;"",Commande!L115,"")</f>
        <v>M3</v>
      </c>
      <c r="H168" s="55" t="str">
        <f>IF(Commande!H115&lt;&gt;"",Commande!H115,"")</f>
        <v>H</v>
      </c>
      <c r="I168" s="55" t="str">
        <f>IF(Commande!I115&lt;&gt;"",Commande!I115,"")</f>
        <v/>
      </c>
      <c r="J168" s="55">
        <f>IF($J$9=36,Commande!AB115,IF($J$9=37,Commande!AC115,IF($J$9=38,Commande!AD115,IF($J$9=39,Commande!AE115,IF($J$9=40,Commande!AF115,IF($J$9=41,Commande!AG115,IF($J$9=42,Commande!AH115,IF($J$9=43,Commande!AI115,IF($J$9=44,Commande!AJ115,IF($J$9=45,Commande!AK115,IF($J$9=46,Commande!AL115,IF($J$9=47,Commande!AL115,IF($J$9=48,Commande!AM115,IF($J$9=49,Commande!AN115,IF($J$9=50,Commande!AO115,IF($J$9=51,Commande!AP115,IF($J$9=52,Commande!AQ115,IF($J$9=1,Commande!AR115,IF($J$9=2,Commande!AS115,IF($J$9=3,Commande!AT115,IF($J$9=4,Commande!AU115,IF($J$9=5,Commande!AV115,IF($J$9=6,Commande!AW115,IF($J$9=7,Commande!AX115,IF($J$9=8,Commande!AY115,IF($J$9=9,Commande!AZ115,IF($J$9=10,Commande!BA115,IF($J$9=11,Commande!BB115,IF($J$9=12,Commande!BC115,IF($J$9=13,Commande!BD115,IF($J$9=14,Commande!BE115,IF($J$9=15,Commande!BF115,IF($J$9=16,Commande!BG115,IF($J$9=17,Commande!BH115,IF($J$9=18,Commande!BI115,IF($J$9=19,Commande!BJ115,IF($J$9=20,Commande!BK115,IF($J$9=21,Commande!BL115,IF($J$9=22,Commande!BM115,IF($J$9=23,Commande!BN115,IF($J$9=24,Commande!BO115,IF($J$9=25,Commande!BP115,IF($J$9=26,Commande!R115,IF($J$9=27,Commande!S115,IF($J$9=28,Commande!T115,IF($J$9=29,Commande!U115,IF($J$9=30,Commande!V115,IF($J$9=31,Commande!W115,IF($J$9=32,Commande!X115,IF($J$9=33,Commande!Y115,IF($J$9=34,Commande!Z115,IF($J$9=35,Commande!AA115,))))))))))))))))))))))))))))))))))))))))))))))))))))</f>
        <v>0</v>
      </c>
      <c r="K168" s="55" t="str">
        <f>IF(Commande!O115=0,"","Erreur")</f>
        <v/>
      </c>
    </row>
    <row r="169" spans="1:11" hidden="1">
      <c r="A169" s="91"/>
      <c r="B169" s="91"/>
      <c r="C169" s="92" t="s">
        <v>811</v>
      </c>
      <c r="D169" s="92"/>
      <c r="E169" s="91"/>
      <c r="F169" s="91"/>
      <c r="G169" s="91"/>
      <c r="H169" s="91"/>
      <c r="I169" s="91"/>
      <c r="J169" s="91">
        <f>SUBTOTAL(9,J168:J168)</f>
        <v>0</v>
      </c>
      <c r="K169" s="91"/>
    </row>
    <row r="170" spans="1:11">
      <c r="A170" s="55">
        <f>IF(Commande!A116&lt;&gt;"",Commande!A116,"")</f>
        <v>27526</v>
      </c>
      <c r="B170" s="55" t="str">
        <f>IF(Commande!J116&lt;&gt;"",Commande!J116,"")</f>
        <v>S1</v>
      </c>
      <c r="C170" s="59" t="str">
        <f>IF(Commande!B116&lt;&gt;"",Commande!B116,"")</f>
        <v>CERATOSTIGMA</v>
      </c>
      <c r="D170" s="59" t="str">
        <f>IF(Commande!C116&lt;&gt;"",Commande!C116,"")</f>
        <v>plumbaginoïdes</v>
      </c>
      <c r="E170" s="55">
        <f>IF(Commande!F116&lt;&gt;"",Commande!F116,"")</f>
        <v>10</v>
      </c>
      <c r="F170" s="55" t="str">
        <f>IF(Commande!D116&lt;&gt;"",Commande!D116,"")</f>
        <v>B</v>
      </c>
      <c r="G170" s="55" t="str">
        <f>IF(Commande!L116&lt;&gt;"",Commande!L116,"")</f>
        <v>M3</v>
      </c>
      <c r="H170" s="55" t="str">
        <f>IF(Commande!H116&lt;&gt;"",Commande!H116,"")</f>
        <v>A</v>
      </c>
      <c r="I170" s="55" t="str">
        <f>IF(Commande!I116&lt;&gt;"",Commande!I116,"")</f>
        <v/>
      </c>
      <c r="J170" s="55">
        <f>IF($J$9=36,Commande!AB116,IF($J$9=37,Commande!AC116,IF($J$9=38,Commande!AD116,IF($J$9=39,Commande!AE116,IF($J$9=40,Commande!AF116,IF($J$9=41,Commande!AG116,IF($J$9=42,Commande!AH116,IF($J$9=43,Commande!AI116,IF($J$9=44,Commande!AJ116,IF($J$9=45,Commande!AK116,IF($J$9=46,Commande!AL116,IF($J$9=47,Commande!AL116,IF($J$9=48,Commande!AM116,IF($J$9=49,Commande!AN116,IF($J$9=50,Commande!AO116,IF($J$9=51,Commande!AP116,IF($J$9=52,Commande!AQ116,IF($J$9=1,Commande!AR116,IF($J$9=2,Commande!AS116,IF($J$9=3,Commande!AT116,IF($J$9=4,Commande!AU116,IF($J$9=5,Commande!AV116,IF($J$9=6,Commande!AW116,IF($J$9=7,Commande!AX116,IF($J$9=8,Commande!AY116,IF($J$9=9,Commande!AZ116,IF($J$9=10,Commande!BA116,IF($J$9=11,Commande!BB116,IF($J$9=12,Commande!BC116,IF($J$9=13,Commande!BD116,IF($J$9=14,Commande!BE116,IF($J$9=15,Commande!BF116,IF($J$9=16,Commande!BG116,IF($J$9=17,Commande!BH116,IF($J$9=18,Commande!BI116,IF($J$9=19,Commande!BJ116,IF($J$9=20,Commande!BK116,IF($J$9=21,Commande!BL116,IF($J$9=22,Commande!BM116,IF($J$9=23,Commande!BN116,IF($J$9=24,Commande!BO116,IF($J$9=25,Commande!BP116,IF($J$9=26,Commande!R116,IF($J$9=27,Commande!S116,IF($J$9=28,Commande!T116,IF($J$9=29,Commande!U116,IF($J$9=30,Commande!V116,IF($J$9=31,Commande!W116,IF($J$9=32,Commande!X116,IF($J$9=33,Commande!Y116,IF($J$9=34,Commande!Z116,IF($J$9=35,Commande!AA116,))))))))))))))))))))))))))))))))))))))))))))))))))))</f>
        <v>0</v>
      </c>
      <c r="K170" s="55" t="str">
        <f>IF(Commande!O116=0,"","Erreur")</f>
        <v/>
      </c>
    </row>
    <row r="171" spans="1:11" hidden="1">
      <c r="A171" s="91"/>
      <c r="B171" s="91"/>
      <c r="C171" s="92" t="s">
        <v>812</v>
      </c>
      <c r="D171" s="92"/>
      <c r="E171" s="91"/>
      <c r="F171" s="91"/>
      <c r="G171" s="91"/>
      <c r="H171" s="91"/>
      <c r="I171" s="91"/>
      <c r="J171" s="91">
        <f>SUBTOTAL(9,J170:J170)</f>
        <v>0</v>
      </c>
      <c r="K171" s="91"/>
    </row>
    <row r="172" spans="1:11">
      <c r="A172" s="55">
        <f>IF(Commande!A117&lt;&gt;"",Commande!A117,"")</f>
        <v>2362</v>
      </c>
      <c r="B172" s="55" t="str">
        <f>IF(Commande!J117&lt;&gt;"",Commande!J117,"")</f>
        <v>S10</v>
      </c>
      <c r="C172" s="59" t="str">
        <f>IF(Commande!B117&lt;&gt;"",Commande!B117,"")</f>
        <v>CONVOLVULUS SABATIUS</v>
      </c>
      <c r="D172" s="59" t="str">
        <f>IF(Commande!C117&lt;&gt;"",Commande!C117,"")</f>
        <v>Compact</v>
      </c>
      <c r="E172" s="55">
        <f>IF(Commande!F117&lt;&gt;"",Commande!F117,"")</f>
        <v>6</v>
      </c>
      <c r="F172" s="55" t="str">
        <f>IF(Commande!D117&lt;&gt;"",Commande!D117,"")</f>
        <v>B</v>
      </c>
      <c r="G172" s="55" t="str">
        <f>IF(Commande!L117&lt;&gt;"",Commande!L117,"")</f>
        <v>M3</v>
      </c>
      <c r="H172" s="55" t="str">
        <f>IF(Commande!H117&lt;&gt;"",Commande!H117,"")</f>
        <v>B</v>
      </c>
      <c r="I172" s="55" t="str">
        <f>IF(Commande!I117&lt;&gt;"",Commande!I117,"")</f>
        <v/>
      </c>
      <c r="J172" s="55">
        <f>IF($J$9=36,Commande!AB117,IF($J$9=37,Commande!AC117,IF($J$9=38,Commande!AD117,IF($J$9=39,Commande!AE117,IF($J$9=40,Commande!AF117,IF($J$9=41,Commande!AG117,IF($J$9=42,Commande!AH117,IF($J$9=43,Commande!AI117,IF($J$9=44,Commande!AJ117,IF($J$9=45,Commande!AK117,IF($J$9=46,Commande!AL117,IF($J$9=47,Commande!AL117,IF($J$9=48,Commande!AM117,IF($J$9=49,Commande!AN117,IF($J$9=50,Commande!AO117,IF($J$9=51,Commande!AP117,IF($J$9=52,Commande!AQ117,IF($J$9=1,Commande!AR117,IF($J$9=2,Commande!AS117,IF($J$9=3,Commande!AT117,IF($J$9=4,Commande!AU117,IF($J$9=5,Commande!AV117,IF($J$9=6,Commande!AW117,IF($J$9=7,Commande!AX117,IF($J$9=8,Commande!AY117,IF($J$9=9,Commande!AZ117,IF($J$9=10,Commande!BA117,IF($J$9=11,Commande!BB117,IF($J$9=12,Commande!BC117,IF($J$9=13,Commande!BD117,IF($J$9=14,Commande!BE117,IF($J$9=15,Commande!BF117,IF($J$9=16,Commande!BG117,IF($J$9=17,Commande!BH117,IF($J$9=18,Commande!BI117,IF($J$9=19,Commande!BJ117,IF($J$9=20,Commande!BK117,IF($J$9=21,Commande!BL117,IF($J$9=22,Commande!BM117,IF($J$9=23,Commande!BN117,IF($J$9=24,Commande!BO117,IF($J$9=25,Commande!BP117,IF($J$9=26,Commande!R117,IF($J$9=27,Commande!S117,IF($J$9=28,Commande!T117,IF($J$9=29,Commande!U117,IF($J$9=30,Commande!V117,IF($J$9=31,Commande!W117,IF($J$9=32,Commande!X117,IF($J$9=33,Commande!Y117,IF($J$9=34,Commande!Z117,IF($J$9=35,Commande!AA117,))))))))))))))))))))))))))))))))))))))))))))))))))))</f>
        <v>0</v>
      </c>
      <c r="K172" s="55" t="str">
        <f>IF(Commande!O117=0,"","Erreur")</f>
        <v/>
      </c>
    </row>
    <row r="173" spans="1:11" hidden="1">
      <c r="A173" s="91"/>
      <c r="B173" s="91"/>
      <c r="C173" s="92" t="s">
        <v>524</v>
      </c>
      <c r="D173" s="92"/>
      <c r="E173" s="91"/>
      <c r="F173" s="91"/>
      <c r="G173" s="91"/>
      <c r="H173" s="91"/>
      <c r="I173" s="91"/>
      <c r="J173" s="91">
        <f>SUBTOTAL(9,J172:J172)</f>
        <v>0</v>
      </c>
      <c r="K173" s="91"/>
    </row>
    <row r="174" spans="1:11">
      <c r="A174" s="55">
        <f>IF(Commande!A118&lt;&gt;"",Commande!A118,"")</f>
        <v>14406</v>
      </c>
      <c r="B174" s="55" t="str">
        <f>IF(Commande!J118&lt;&gt;"",Commande!J118,"")</f>
        <v>S2</v>
      </c>
      <c r="C174" s="59" t="str">
        <f>IF(Commande!B118&lt;&gt;"",Commande!B118,"")</f>
        <v>COREOPSIS GRANDIFLORA</v>
      </c>
      <c r="D174" s="59" t="str">
        <f>IF(Commande!C118&lt;&gt;"",Commande!C118,"")</f>
        <v>Double the sun</v>
      </c>
      <c r="E174" s="55">
        <f>IF(Commande!F118&lt;&gt;"",Commande!F118,"")</f>
        <v>8</v>
      </c>
      <c r="F174" s="55" t="str">
        <f>IF(Commande!D118&lt;&gt;"",Commande!D118,"")</f>
        <v>S</v>
      </c>
      <c r="G174" s="55" t="str">
        <f>IF(Commande!L118&lt;&gt;"",Commande!L118,"")</f>
        <v>M3</v>
      </c>
      <c r="H174" s="55" t="str">
        <f>IF(Commande!H118&lt;&gt;"",Commande!H118,"")</f>
        <v>B</v>
      </c>
      <c r="I174" s="55" t="str">
        <f>IF(Commande!I118&lt;&gt;"",Commande!I118,"")</f>
        <v/>
      </c>
      <c r="J174" s="55">
        <f>IF($J$9=36,Commande!AB118,IF($J$9=37,Commande!AC118,IF($J$9=38,Commande!AD118,IF($J$9=39,Commande!AE118,IF($J$9=40,Commande!AF118,IF($J$9=41,Commande!AG118,IF($J$9=42,Commande!AH118,IF($J$9=43,Commande!AI118,IF($J$9=44,Commande!AJ118,IF($J$9=45,Commande!AK118,IF($J$9=46,Commande!AL118,IF($J$9=47,Commande!AL118,IF($J$9=48,Commande!AM118,IF($J$9=49,Commande!AN118,IF($J$9=50,Commande!AO118,IF($J$9=51,Commande!AP118,IF($J$9=52,Commande!AQ118,IF($J$9=1,Commande!AR118,IF($J$9=2,Commande!AS118,IF($J$9=3,Commande!AT118,IF($J$9=4,Commande!AU118,IF($J$9=5,Commande!AV118,IF($J$9=6,Commande!AW118,IF($J$9=7,Commande!AX118,IF($J$9=8,Commande!AY118,IF($J$9=9,Commande!AZ118,IF($J$9=10,Commande!BA118,IF($J$9=11,Commande!BB118,IF($J$9=12,Commande!BC118,IF($J$9=13,Commande!BD118,IF($J$9=14,Commande!BE118,IF($J$9=15,Commande!BF118,IF($J$9=16,Commande!BG118,IF($J$9=17,Commande!BH118,IF($J$9=18,Commande!BI118,IF($J$9=19,Commande!BJ118,IF($J$9=20,Commande!BK118,IF($J$9=21,Commande!BL118,IF($J$9=22,Commande!BM118,IF($J$9=23,Commande!BN118,IF($J$9=24,Commande!BO118,IF($J$9=25,Commande!BP118,IF($J$9=26,Commande!R118,IF($J$9=27,Commande!S118,IF($J$9=28,Commande!T118,IF($J$9=29,Commande!U118,IF($J$9=30,Commande!V118,IF($J$9=31,Commande!W118,IF($J$9=32,Commande!X118,IF($J$9=33,Commande!Y118,IF($J$9=34,Commande!Z118,IF($J$9=35,Commande!AA118,))))))))))))))))))))))))))))))))))))))))))))))))))))</f>
        <v>0</v>
      </c>
      <c r="K174" s="55" t="str">
        <f>IF(Commande!O118=0,"","Erreur")</f>
        <v/>
      </c>
    </row>
    <row r="175" spans="1:11">
      <c r="A175" s="55">
        <f>IF(Commande!A119&lt;&gt;"",Commande!A119,"")</f>
        <v>13676</v>
      </c>
      <c r="B175" s="55" t="str">
        <f>IF(Commande!J119&lt;&gt;"",Commande!J119,"")</f>
        <v>S2</v>
      </c>
      <c r="C175" s="59" t="str">
        <f>IF(Commande!B119&lt;&gt;"",Commande!B119,"")</f>
        <v>COREOPSIS GRANDIFLORA</v>
      </c>
      <c r="D175" s="59" t="str">
        <f>IF(Commande!C119&lt;&gt;"",Commande!C119,"")</f>
        <v>Sunkiss</v>
      </c>
      <c r="E175" s="55">
        <f>IF(Commande!F119&lt;&gt;"",Commande!F119,"")</f>
        <v>8</v>
      </c>
      <c r="F175" s="55" t="str">
        <f>IF(Commande!D119&lt;&gt;"",Commande!D119,"")</f>
        <v>S</v>
      </c>
      <c r="G175" s="55" t="str">
        <f>IF(Commande!L119&lt;&gt;"",Commande!L119,"")</f>
        <v>M3</v>
      </c>
      <c r="H175" s="55" t="str">
        <f>IF(Commande!H119&lt;&gt;"",Commande!H119,"")</f>
        <v>B</v>
      </c>
      <c r="I175" s="55" t="str">
        <f>IF(Commande!I119&lt;&gt;"",Commande!I119,"")</f>
        <v/>
      </c>
      <c r="J175" s="55">
        <f>IF($J$9=36,Commande!AB119,IF($J$9=37,Commande!AC119,IF($J$9=38,Commande!AD119,IF($J$9=39,Commande!AE119,IF($J$9=40,Commande!AF119,IF($J$9=41,Commande!AG119,IF($J$9=42,Commande!AH119,IF($J$9=43,Commande!AI119,IF($J$9=44,Commande!AJ119,IF($J$9=45,Commande!AK119,IF($J$9=46,Commande!AL119,IF($J$9=47,Commande!AL119,IF($J$9=48,Commande!AM119,IF($J$9=49,Commande!AN119,IF($J$9=50,Commande!AO119,IF($J$9=51,Commande!AP119,IF($J$9=52,Commande!AQ119,IF($J$9=1,Commande!AR119,IF($J$9=2,Commande!AS119,IF($J$9=3,Commande!AT119,IF($J$9=4,Commande!AU119,IF($J$9=5,Commande!AV119,IF($J$9=6,Commande!AW119,IF($J$9=7,Commande!AX119,IF($J$9=8,Commande!AY119,IF($J$9=9,Commande!AZ119,IF($J$9=10,Commande!BA119,IF($J$9=11,Commande!BB119,IF($J$9=12,Commande!BC119,IF($J$9=13,Commande!BD119,IF($J$9=14,Commande!BE119,IF($J$9=15,Commande!BF119,IF($J$9=16,Commande!BG119,IF($J$9=17,Commande!BH119,IF($J$9=18,Commande!BI119,IF($J$9=19,Commande!BJ119,IF($J$9=20,Commande!BK119,IF($J$9=21,Commande!BL119,IF($J$9=22,Commande!BM119,IF($J$9=23,Commande!BN119,IF($J$9=24,Commande!BO119,IF($J$9=25,Commande!BP119,IF($J$9=26,Commande!R119,IF($J$9=27,Commande!S119,IF($J$9=28,Commande!T119,IF($J$9=29,Commande!U119,IF($J$9=30,Commande!V119,IF($J$9=31,Commande!W119,IF($J$9=32,Commande!X119,IF($J$9=33,Commande!Y119,IF($J$9=34,Commande!Z119,IF($J$9=35,Commande!AA119,))))))))))))))))))))))))))))))))))))))))))))))))))))</f>
        <v>0</v>
      </c>
      <c r="K175" s="55" t="str">
        <f>IF(Commande!O119=0,"","Erreur")</f>
        <v/>
      </c>
    </row>
    <row r="176" spans="1:11" hidden="1">
      <c r="A176" s="91"/>
      <c r="B176" s="91"/>
      <c r="C176" s="92" t="s">
        <v>813</v>
      </c>
      <c r="D176" s="92"/>
      <c r="E176" s="91"/>
      <c r="F176" s="91"/>
      <c r="G176" s="91"/>
      <c r="H176" s="91"/>
      <c r="I176" s="91"/>
      <c r="J176" s="91">
        <f>SUBTOTAL(9,J174:J175)</f>
        <v>0</v>
      </c>
      <c r="K176" s="91"/>
    </row>
    <row r="177" spans="1:11">
      <c r="A177" s="55">
        <f>IF(Commande!A120&lt;&gt;"",Commande!A120,"")</f>
        <v>23427</v>
      </c>
      <c r="B177" s="55" t="str">
        <f>IF(Commande!J120&lt;&gt;"",Commande!J120,"")</f>
        <v>S7</v>
      </c>
      <c r="C177" s="59" t="str">
        <f>IF(Commande!B120&lt;&gt;"",Commande!B120,"")</f>
        <v>COREOPSIS SOLANNA</v>
      </c>
      <c r="D177" s="59" t="str">
        <f>IF(Commande!C120&lt;&gt;"",Commande!C120,"")</f>
        <v>Bright Touch</v>
      </c>
      <c r="E177" s="55">
        <f>IF(Commande!F120&lt;&gt;"",Commande!F120,"")</f>
        <v>6</v>
      </c>
      <c r="F177" s="55" t="str">
        <f>IF(Commande!D120&lt;&gt;"",Commande!D120,"")</f>
        <v>B</v>
      </c>
      <c r="G177" s="55" t="str">
        <f>IF(Commande!L120&lt;&gt;"",Commande!L120,"")</f>
        <v>M3</v>
      </c>
      <c r="H177" s="55" t="str">
        <f>IF(Commande!H120&lt;&gt;"",Commande!H120,"")</f>
        <v>A</v>
      </c>
      <c r="I177" s="55">
        <f>IF(Commande!I120&lt;&gt;"",Commande!I120,"")</f>
        <v>0.11</v>
      </c>
      <c r="J177" s="55">
        <f>IF($J$9=36,Commande!AB120,IF($J$9=37,Commande!AC120,IF($J$9=38,Commande!AD120,IF($J$9=39,Commande!AE120,IF($J$9=40,Commande!AF120,IF($J$9=41,Commande!AG120,IF($J$9=42,Commande!AH120,IF($J$9=43,Commande!AI120,IF($J$9=44,Commande!AJ120,IF($J$9=45,Commande!AK120,IF($J$9=46,Commande!AL120,IF($J$9=47,Commande!AL120,IF($J$9=48,Commande!AM120,IF($J$9=49,Commande!AN120,IF($J$9=50,Commande!AO120,IF($J$9=51,Commande!AP120,IF($J$9=52,Commande!AQ120,IF($J$9=1,Commande!AR120,IF($J$9=2,Commande!AS120,IF($J$9=3,Commande!AT120,IF($J$9=4,Commande!AU120,IF($J$9=5,Commande!AV120,IF($J$9=6,Commande!AW120,IF($J$9=7,Commande!AX120,IF($J$9=8,Commande!AY120,IF($J$9=9,Commande!AZ120,IF($J$9=10,Commande!BA120,IF($J$9=11,Commande!BB120,IF($J$9=12,Commande!BC120,IF($J$9=13,Commande!BD120,IF($J$9=14,Commande!BE120,IF($J$9=15,Commande!BF120,IF($J$9=16,Commande!BG120,IF($J$9=17,Commande!BH120,IF($J$9=18,Commande!BI120,IF($J$9=19,Commande!BJ120,IF($J$9=20,Commande!BK120,IF($J$9=21,Commande!BL120,IF($J$9=22,Commande!BM120,IF($J$9=23,Commande!BN120,IF($J$9=24,Commande!BO120,IF($J$9=25,Commande!BP120,IF($J$9=26,Commande!R120,IF($J$9=27,Commande!S120,IF($J$9=28,Commande!T120,IF($J$9=29,Commande!U120,IF($J$9=30,Commande!V120,IF($J$9=31,Commande!W120,IF($J$9=32,Commande!X120,IF($J$9=33,Commande!Y120,IF($J$9=34,Commande!Z120,IF($J$9=35,Commande!AA120,))))))))))))))))))))))))))))))))))))))))))))))))))))</f>
        <v>0</v>
      </c>
      <c r="K177" s="55" t="str">
        <f>IF(Commande!O120=0,"","Erreur")</f>
        <v/>
      </c>
    </row>
    <row r="178" spans="1:11">
      <c r="A178" s="55">
        <f>IF(Commande!A121&lt;&gt;"",Commande!A121,"")</f>
        <v>25241</v>
      </c>
      <c r="B178" s="55" t="str">
        <f>IF(Commande!J121&lt;&gt;"",Commande!J121,"")</f>
        <v>S7</v>
      </c>
      <c r="C178" s="59" t="str">
        <f>IF(Commande!B121&lt;&gt;"",Commande!B121,"")</f>
        <v>COREOPSIS SOLANNA</v>
      </c>
      <c r="D178" s="59" t="str">
        <f>IF(Commande!C121&lt;&gt;"",Commande!C121,"")</f>
        <v>Golden Sphere</v>
      </c>
      <c r="E178" s="55">
        <f>IF(Commande!F121&lt;&gt;"",Commande!F121,"")</f>
        <v>6</v>
      </c>
      <c r="F178" s="55" t="str">
        <f>IF(Commande!D121&lt;&gt;"",Commande!D121,"")</f>
        <v>B</v>
      </c>
      <c r="G178" s="55" t="str">
        <f>IF(Commande!L121&lt;&gt;"",Commande!L121,"")</f>
        <v>M3</v>
      </c>
      <c r="H178" s="55" t="str">
        <f>IF(Commande!H121&lt;&gt;"",Commande!H121,"")</f>
        <v>A</v>
      </c>
      <c r="I178" s="55">
        <f>IF(Commande!I121&lt;&gt;"",Commande!I121,"")</f>
        <v>0.11</v>
      </c>
      <c r="J178" s="55">
        <f>IF($J$9=36,Commande!AB121,IF($J$9=37,Commande!AC121,IF($J$9=38,Commande!AD121,IF($J$9=39,Commande!AE121,IF($J$9=40,Commande!AF121,IF($J$9=41,Commande!AG121,IF($J$9=42,Commande!AH121,IF($J$9=43,Commande!AI121,IF($J$9=44,Commande!AJ121,IF($J$9=45,Commande!AK121,IF($J$9=46,Commande!AL121,IF($J$9=47,Commande!AL121,IF($J$9=48,Commande!AM121,IF($J$9=49,Commande!AN121,IF($J$9=50,Commande!AO121,IF($J$9=51,Commande!AP121,IF($J$9=52,Commande!AQ121,IF($J$9=1,Commande!AR121,IF($J$9=2,Commande!AS121,IF($J$9=3,Commande!AT121,IF($J$9=4,Commande!AU121,IF($J$9=5,Commande!AV121,IF($J$9=6,Commande!AW121,IF($J$9=7,Commande!AX121,IF($J$9=8,Commande!AY121,IF($J$9=9,Commande!AZ121,IF($J$9=10,Commande!BA121,IF($J$9=11,Commande!BB121,IF($J$9=12,Commande!BC121,IF($J$9=13,Commande!BD121,IF($J$9=14,Commande!BE121,IF($J$9=15,Commande!BF121,IF($J$9=16,Commande!BG121,IF($J$9=17,Commande!BH121,IF($J$9=18,Commande!BI121,IF($J$9=19,Commande!BJ121,IF($J$9=20,Commande!BK121,IF($J$9=21,Commande!BL121,IF($J$9=22,Commande!BM121,IF($J$9=23,Commande!BN121,IF($J$9=24,Commande!BO121,IF($J$9=25,Commande!BP121,IF($J$9=26,Commande!R121,IF($J$9=27,Commande!S121,IF($J$9=28,Commande!T121,IF($J$9=29,Commande!U121,IF($J$9=30,Commande!V121,IF($J$9=31,Commande!W121,IF($J$9=32,Commande!X121,IF($J$9=33,Commande!Y121,IF($J$9=34,Commande!Z121,IF($J$9=35,Commande!AA121,))))))))))))))))))))))))))))))))))))))))))))))))))))</f>
        <v>0</v>
      </c>
      <c r="K178" s="55" t="str">
        <f>IF(Commande!O121=0,"","Erreur")</f>
        <v/>
      </c>
    </row>
    <row r="179" spans="1:11" hidden="1">
      <c r="A179" s="91"/>
      <c r="B179" s="91"/>
      <c r="C179" s="92" t="s">
        <v>814</v>
      </c>
      <c r="D179" s="92"/>
      <c r="E179" s="91"/>
      <c r="F179" s="91"/>
      <c r="G179" s="91"/>
      <c r="H179" s="91"/>
      <c r="I179" s="91"/>
      <c r="J179" s="91">
        <f>SUBTOTAL(9,J177:J178)</f>
        <v>0</v>
      </c>
      <c r="K179" s="91"/>
    </row>
    <row r="180" spans="1:11" hidden="1">
      <c r="A180" s="55" t="str">
        <f>IF(Commande!A122&lt;&gt;"",Commande!A122,"")</f>
        <v/>
      </c>
      <c r="B180" s="55" t="str">
        <f>IF(Commande!J122&lt;&gt;"",Commande!J122,"")</f>
        <v>L</v>
      </c>
      <c r="C180" s="59" t="str">
        <f>IF(Commande!B122&lt;&gt;"",Commande!B122,"")</f>
        <v>D</v>
      </c>
      <c r="D180" s="59" t="str">
        <f>IF(Commande!C122&lt;&gt;"",Commande!C122,"")</f>
        <v/>
      </c>
      <c r="E180" s="55" t="str">
        <f>IF(Commande!F122&lt;&gt;"",Commande!F122,"")</f>
        <v/>
      </c>
      <c r="F180" s="55" t="str">
        <f>IF(Commande!D122&lt;&gt;"",Commande!D122,"")</f>
        <v/>
      </c>
      <c r="G180" s="55" t="str">
        <f>IF(Commande!L122&lt;&gt;"",Commande!L122,"")</f>
        <v/>
      </c>
      <c r="H180" s="55" t="str">
        <f>IF(Commande!H122&lt;&gt;"",Commande!H122,"")</f>
        <v/>
      </c>
      <c r="I180" s="55" t="str">
        <f>IF(Commande!I122&lt;&gt;"",Commande!I122,"")</f>
        <v/>
      </c>
      <c r="J180" s="55">
        <f>IF($J$9=36,Commande!AB122,IF($J$9=37,Commande!AC122,IF($J$9=38,Commande!AD122,IF($J$9=39,Commande!AE122,IF($J$9=40,Commande!AF122,IF($J$9=41,Commande!AG122,IF($J$9=42,Commande!AH122,IF($J$9=43,Commande!AI122,IF($J$9=44,Commande!AJ122,IF($J$9=45,Commande!AK122,IF($J$9=46,Commande!AL122,IF($J$9=47,Commande!AL122,IF($J$9=48,Commande!AM122,IF($J$9=49,Commande!AN122,IF($J$9=50,Commande!AO122,IF($J$9=51,Commande!AP122,IF($J$9=52,Commande!AQ122,IF($J$9=1,Commande!AR122,IF($J$9=2,Commande!AS122,IF($J$9=3,Commande!AT122,IF($J$9=4,Commande!AU122,IF($J$9=5,Commande!AV122,IF($J$9=6,Commande!AW122,IF($J$9=7,Commande!AX122,IF($J$9=8,Commande!AY122,IF($J$9=9,Commande!AZ122,IF($J$9=10,Commande!BA122,IF($J$9=11,Commande!BB122,IF($J$9=12,Commande!BC122,IF($J$9=13,Commande!BD122,IF($J$9=14,Commande!BE122,IF($J$9=15,Commande!BF122,IF($J$9=16,Commande!BG122,IF($J$9=17,Commande!BH122,IF($J$9=18,Commande!BI122,IF($J$9=19,Commande!BJ122,IF($J$9=20,Commande!BK122,IF($J$9=21,Commande!BL122,IF($J$9=22,Commande!BM122,IF($J$9=23,Commande!BN122,IF($J$9=24,Commande!BO122,IF($J$9=25,Commande!BP122,IF($J$9=26,Commande!R122,IF($J$9=27,Commande!S122,IF($J$9=28,Commande!T122,IF($J$9=29,Commande!U122,IF($J$9=30,Commande!V122,IF($J$9=31,Commande!W122,IF($J$9=32,Commande!X122,IF($J$9=33,Commande!Y122,IF($J$9=34,Commande!Z122,IF($J$9=35,Commande!AA122,))))))))))))))))))))))))))))))))))))))))))))))))))))</f>
        <v>0</v>
      </c>
      <c r="K180" s="55" t="str">
        <f>IF(Commande!O122=0,"","Erreur")</f>
        <v/>
      </c>
    </row>
    <row r="181" spans="1:11">
      <c r="A181" s="55">
        <f>IF(Commande!A123&lt;&gt;"",Commande!A123,"")</f>
        <v>2364</v>
      </c>
      <c r="B181" s="55" t="str">
        <f>IF(Commande!J123&lt;&gt;"",Commande!J123,"")</f>
        <v>S1</v>
      </c>
      <c r="C181" s="59" t="str">
        <f>IF(Commande!B123&lt;&gt;"",Commande!B123,"")</f>
        <v>DELOSPERMA (Ficoïde classique)</v>
      </c>
      <c r="D181" s="59" t="str">
        <f>IF(Commande!C123&lt;&gt;"",Commande!C123,"")</f>
        <v>Jaune</v>
      </c>
      <c r="E181" s="55">
        <f>IF(Commande!F123&lt;&gt;"",Commande!F123,"")</f>
        <v>6</v>
      </c>
      <c r="F181" s="55" t="str">
        <f>IF(Commande!D123&lt;&gt;"",Commande!D123,"")</f>
        <v>B</v>
      </c>
      <c r="G181" s="55" t="str">
        <f>IF(Commande!L123&lt;&gt;"",Commande!L123,"")</f>
        <v>M3</v>
      </c>
      <c r="H181" s="55" t="str">
        <f>IF(Commande!H123&lt;&gt;"",Commande!H123,"")</f>
        <v>B</v>
      </c>
      <c r="I181" s="55" t="str">
        <f>IF(Commande!I123&lt;&gt;"",Commande!I123,"")</f>
        <v/>
      </c>
      <c r="J181" s="55">
        <f>IF($J$9=36,Commande!AB123,IF($J$9=37,Commande!AC123,IF($J$9=38,Commande!AD123,IF($J$9=39,Commande!AE123,IF($J$9=40,Commande!AF123,IF($J$9=41,Commande!AG123,IF($J$9=42,Commande!AH123,IF($J$9=43,Commande!AI123,IF($J$9=44,Commande!AJ123,IF($J$9=45,Commande!AK123,IF($J$9=46,Commande!AL123,IF($J$9=47,Commande!AL123,IF($J$9=48,Commande!AM123,IF($J$9=49,Commande!AN123,IF($J$9=50,Commande!AO123,IF($J$9=51,Commande!AP123,IF($J$9=52,Commande!AQ123,IF($J$9=1,Commande!AR123,IF($J$9=2,Commande!AS123,IF($J$9=3,Commande!AT123,IF($J$9=4,Commande!AU123,IF($J$9=5,Commande!AV123,IF($J$9=6,Commande!AW123,IF($J$9=7,Commande!AX123,IF($J$9=8,Commande!AY123,IF($J$9=9,Commande!AZ123,IF($J$9=10,Commande!BA123,IF($J$9=11,Commande!BB123,IF($J$9=12,Commande!BC123,IF($J$9=13,Commande!BD123,IF($J$9=14,Commande!BE123,IF($J$9=15,Commande!BF123,IF($J$9=16,Commande!BG123,IF($J$9=17,Commande!BH123,IF($J$9=18,Commande!BI123,IF($J$9=19,Commande!BJ123,IF($J$9=20,Commande!BK123,IF($J$9=21,Commande!BL123,IF($J$9=22,Commande!BM123,IF($J$9=23,Commande!BN123,IF($J$9=24,Commande!BO123,IF($J$9=25,Commande!BP123,IF($J$9=26,Commande!R123,IF($J$9=27,Commande!S123,IF($J$9=28,Commande!T123,IF($J$9=29,Commande!U123,IF($J$9=30,Commande!V123,IF($J$9=31,Commande!W123,IF($J$9=32,Commande!X123,IF($J$9=33,Commande!Y123,IF($J$9=34,Commande!Z123,IF($J$9=35,Commande!AA123,))))))))))))))))))))))))))))))))))))))))))))))))))))</f>
        <v>0</v>
      </c>
      <c r="K181" s="55" t="str">
        <f>IF(Commande!O123=0,"","Erreur")</f>
        <v/>
      </c>
    </row>
    <row r="182" spans="1:11">
      <c r="A182" s="55">
        <f>IF(Commande!A124&lt;&gt;"",Commande!A124,"")</f>
        <v>2365</v>
      </c>
      <c r="B182" s="55" t="str">
        <f>IF(Commande!J124&lt;&gt;"",Commande!J124,"")</f>
        <v>S1</v>
      </c>
      <c r="C182" s="59" t="str">
        <f>IF(Commande!B124&lt;&gt;"",Commande!B124,"")</f>
        <v>DELOSPERMA (Ficoïde classique)</v>
      </c>
      <c r="D182" s="59" t="str">
        <f>IF(Commande!C124&lt;&gt;"",Commande!C124,"")</f>
        <v>Orange</v>
      </c>
      <c r="E182" s="55">
        <f>IF(Commande!F124&lt;&gt;"",Commande!F124,"")</f>
        <v>6</v>
      </c>
      <c r="F182" s="55" t="str">
        <f>IF(Commande!D124&lt;&gt;"",Commande!D124,"")</f>
        <v>B</v>
      </c>
      <c r="G182" s="55" t="str">
        <f>IF(Commande!L124&lt;&gt;"",Commande!L124,"")</f>
        <v>M3</v>
      </c>
      <c r="H182" s="55" t="str">
        <f>IF(Commande!H124&lt;&gt;"",Commande!H124,"")</f>
        <v>B</v>
      </c>
      <c r="I182" s="55" t="str">
        <f>IF(Commande!I124&lt;&gt;"",Commande!I124,"")</f>
        <v/>
      </c>
      <c r="J182" s="55">
        <f>IF($J$9=36,Commande!AB124,IF($J$9=37,Commande!AC124,IF($J$9=38,Commande!AD124,IF($J$9=39,Commande!AE124,IF($J$9=40,Commande!AF124,IF($J$9=41,Commande!AG124,IF($J$9=42,Commande!AH124,IF($J$9=43,Commande!AI124,IF($J$9=44,Commande!AJ124,IF($J$9=45,Commande!AK124,IF($J$9=46,Commande!AL124,IF($J$9=47,Commande!AL124,IF($J$9=48,Commande!AM124,IF($J$9=49,Commande!AN124,IF($J$9=50,Commande!AO124,IF($J$9=51,Commande!AP124,IF($J$9=52,Commande!AQ124,IF($J$9=1,Commande!AR124,IF($J$9=2,Commande!AS124,IF($J$9=3,Commande!AT124,IF($J$9=4,Commande!AU124,IF($J$9=5,Commande!AV124,IF($J$9=6,Commande!AW124,IF($J$9=7,Commande!AX124,IF($J$9=8,Commande!AY124,IF($J$9=9,Commande!AZ124,IF($J$9=10,Commande!BA124,IF($J$9=11,Commande!BB124,IF($J$9=12,Commande!BC124,IF($J$9=13,Commande!BD124,IF($J$9=14,Commande!BE124,IF($J$9=15,Commande!BF124,IF($J$9=16,Commande!BG124,IF($J$9=17,Commande!BH124,IF($J$9=18,Commande!BI124,IF($J$9=19,Commande!BJ124,IF($J$9=20,Commande!BK124,IF($J$9=21,Commande!BL124,IF($J$9=22,Commande!BM124,IF($J$9=23,Commande!BN124,IF($J$9=24,Commande!BO124,IF($J$9=25,Commande!BP124,IF($J$9=26,Commande!R124,IF($J$9=27,Commande!S124,IF($J$9=28,Commande!T124,IF($J$9=29,Commande!U124,IF($J$9=30,Commande!V124,IF($J$9=31,Commande!W124,IF($J$9=32,Commande!X124,IF($J$9=33,Commande!Y124,IF($J$9=34,Commande!Z124,IF($J$9=35,Commande!AA124,))))))))))))))))))))))))))))))))))))))))))))))))))))</f>
        <v>0</v>
      </c>
      <c r="K182" s="55" t="str">
        <f>IF(Commande!O124=0,"","Erreur")</f>
        <v/>
      </c>
    </row>
    <row r="183" spans="1:11">
      <c r="A183" s="55">
        <f>IF(Commande!A125&lt;&gt;"",Commande!A125,"")</f>
        <v>2366</v>
      </c>
      <c r="B183" s="55" t="str">
        <f>IF(Commande!J125&lt;&gt;"",Commande!J125,"")</f>
        <v>S1</v>
      </c>
      <c r="C183" s="59" t="str">
        <f>IF(Commande!B125&lt;&gt;"",Commande!B125,"")</f>
        <v>DELOSPERMA (Ficoïde classique)</v>
      </c>
      <c r="D183" s="59" t="str">
        <f>IF(Commande!C125&lt;&gt;"",Commande!C125,"")</f>
        <v>Rose</v>
      </c>
      <c r="E183" s="55">
        <f>IF(Commande!F125&lt;&gt;"",Commande!F125,"")</f>
        <v>6</v>
      </c>
      <c r="F183" s="55" t="str">
        <f>IF(Commande!D125&lt;&gt;"",Commande!D125,"")</f>
        <v>B</v>
      </c>
      <c r="G183" s="55" t="str">
        <f>IF(Commande!L125&lt;&gt;"",Commande!L125,"")</f>
        <v>M3</v>
      </c>
      <c r="H183" s="55" t="str">
        <f>IF(Commande!H125&lt;&gt;"",Commande!H125,"")</f>
        <v>B</v>
      </c>
      <c r="I183" s="55" t="str">
        <f>IF(Commande!I125&lt;&gt;"",Commande!I125,"")</f>
        <v/>
      </c>
      <c r="J183" s="55">
        <f>IF($J$9=36,Commande!AB125,IF($J$9=37,Commande!AC125,IF($J$9=38,Commande!AD125,IF($J$9=39,Commande!AE125,IF($J$9=40,Commande!AF125,IF($J$9=41,Commande!AG125,IF($J$9=42,Commande!AH125,IF($J$9=43,Commande!AI125,IF($J$9=44,Commande!AJ125,IF($J$9=45,Commande!AK125,IF($J$9=46,Commande!AL125,IF($J$9=47,Commande!AL125,IF($J$9=48,Commande!AM125,IF($J$9=49,Commande!AN125,IF($J$9=50,Commande!AO125,IF($J$9=51,Commande!AP125,IF($J$9=52,Commande!AQ125,IF($J$9=1,Commande!AR125,IF($J$9=2,Commande!AS125,IF($J$9=3,Commande!AT125,IF($J$9=4,Commande!AU125,IF($J$9=5,Commande!AV125,IF($J$9=6,Commande!AW125,IF($J$9=7,Commande!AX125,IF($J$9=8,Commande!AY125,IF($J$9=9,Commande!AZ125,IF($J$9=10,Commande!BA125,IF($J$9=11,Commande!BB125,IF($J$9=12,Commande!BC125,IF($J$9=13,Commande!BD125,IF($J$9=14,Commande!BE125,IF($J$9=15,Commande!BF125,IF($J$9=16,Commande!BG125,IF($J$9=17,Commande!BH125,IF($J$9=18,Commande!BI125,IF($J$9=19,Commande!BJ125,IF($J$9=20,Commande!BK125,IF($J$9=21,Commande!BL125,IF($J$9=22,Commande!BM125,IF($J$9=23,Commande!BN125,IF($J$9=24,Commande!BO125,IF($J$9=25,Commande!BP125,IF($J$9=26,Commande!R125,IF($J$9=27,Commande!S125,IF($J$9=28,Commande!T125,IF($J$9=29,Commande!U125,IF($J$9=30,Commande!V125,IF($J$9=31,Commande!W125,IF($J$9=32,Commande!X125,IF($J$9=33,Commande!Y125,IF($J$9=34,Commande!Z125,IF($J$9=35,Commande!AA125,))))))))))))))))))))))))))))))))))))))))))))))))))))</f>
        <v>0</v>
      </c>
      <c r="K183" s="55" t="str">
        <f>IF(Commande!O125=0,"","Erreur")</f>
        <v/>
      </c>
    </row>
    <row r="184" spans="1:11">
      <c r="A184" s="55">
        <f>IF(Commande!A126&lt;&gt;"",Commande!A126,"")</f>
        <v>442</v>
      </c>
      <c r="B184" s="55" t="str">
        <f>IF(Commande!J126&lt;&gt;"",Commande!J126,"")</f>
        <v>S10</v>
      </c>
      <c r="C184" s="59" t="str">
        <f>IF(Commande!B126&lt;&gt;"",Commande!B126,"")</f>
        <v>DELOSPERMA (Ficoïde classique)</v>
      </c>
      <c r="D184" s="59" t="str">
        <f>IF(Commande!C126&lt;&gt;"",Commande!C126,"")</f>
        <v>Violet vivace</v>
      </c>
      <c r="E184" s="55">
        <f>IF(Commande!F126&lt;&gt;"",Commande!F126,"")</f>
        <v>6</v>
      </c>
      <c r="F184" s="55" t="str">
        <f>IF(Commande!D126&lt;&gt;"",Commande!D126,"")</f>
        <v>B</v>
      </c>
      <c r="G184" s="55" t="str">
        <f>IF(Commande!L126&lt;&gt;"",Commande!L126,"")</f>
        <v>M3</v>
      </c>
      <c r="H184" s="55" t="str">
        <f>IF(Commande!H126&lt;&gt;"",Commande!H126,"")</f>
        <v>B</v>
      </c>
      <c r="I184" s="55" t="str">
        <f>IF(Commande!I126&lt;&gt;"",Commande!I126,"")</f>
        <v/>
      </c>
      <c r="J184" s="55">
        <f>IF($J$9=36,Commande!AB126,IF($J$9=37,Commande!AC126,IF($J$9=38,Commande!AD126,IF($J$9=39,Commande!AE126,IF($J$9=40,Commande!AF126,IF($J$9=41,Commande!AG126,IF($J$9=42,Commande!AH126,IF($J$9=43,Commande!AI126,IF($J$9=44,Commande!AJ126,IF($J$9=45,Commande!AK126,IF($J$9=46,Commande!AL126,IF($J$9=47,Commande!AL126,IF($J$9=48,Commande!AM126,IF($J$9=49,Commande!AN126,IF($J$9=50,Commande!AO126,IF($J$9=51,Commande!AP126,IF($J$9=52,Commande!AQ126,IF($J$9=1,Commande!AR126,IF($J$9=2,Commande!AS126,IF($J$9=3,Commande!AT126,IF($J$9=4,Commande!AU126,IF($J$9=5,Commande!AV126,IF($J$9=6,Commande!AW126,IF($J$9=7,Commande!AX126,IF($J$9=8,Commande!AY126,IF($J$9=9,Commande!AZ126,IF($J$9=10,Commande!BA126,IF($J$9=11,Commande!BB126,IF($J$9=12,Commande!BC126,IF($J$9=13,Commande!BD126,IF($J$9=14,Commande!BE126,IF($J$9=15,Commande!BF126,IF($J$9=16,Commande!BG126,IF($J$9=17,Commande!BH126,IF($J$9=18,Commande!BI126,IF($J$9=19,Commande!BJ126,IF($J$9=20,Commande!BK126,IF($J$9=21,Commande!BL126,IF($J$9=22,Commande!BM126,IF($J$9=23,Commande!BN126,IF($J$9=24,Commande!BO126,IF($J$9=25,Commande!BP126,IF($J$9=26,Commande!R126,IF($J$9=27,Commande!S126,IF($J$9=28,Commande!T126,IF($J$9=29,Commande!U126,IF($J$9=30,Commande!V126,IF($J$9=31,Commande!W126,IF($J$9=32,Commande!X126,IF($J$9=33,Commande!Y126,IF($J$9=34,Commande!Z126,IF($J$9=35,Commande!AA126,))))))))))))))))))))))))))))))))))))))))))))))))))))</f>
        <v>0</v>
      </c>
      <c r="K184" s="55" t="str">
        <f>IF(Commande!O126=0,"","Erreur")</f>
        <v/>
      </c>
    </row>
    <row r="185" spans="1:11" hidden="1">
      <c r="A185" s="91"/>
      <c r="B185" s="91"/>
      <c r="C185" s="92" t="s">
        <v>815</v>
      </c>
      <c r="D185" s="92"/>
      <c r="E185" s="91"/>
      <c r="F185" s="91"/>
      <c r="G185" s="91"/>
      <c r="H185" s="91"/>
      <c r="I185" s="91"/>
      <c r="J185" s="91">
        <f>SUBTOTAL(9,J180:J184)</f>
        <v>0</v>
      </c>
      <c r="K185" s="91"/>
    </row>
    <row r="186" spans="1:11">
      <c r="A186" s="55">
        <f>IF(Commande!A127&lt;&gt;"",Commande!A127,"")</f>
        <v>25995</v>
      </c>
      <c r="B186" s="55" t="str">
        <f>IF(Commande!J127&lt;&gt;"",Commande!J127,"")</f>
        <v>S10</v>
      </c>
      <c r="C186" s="59" t="str">
        <f>IF(Commande!B127&lt;&gt;"",Commande!B127,"")</f>
        <v>DELOSPERMA DESERT DANCER</v>
      </c>
      <c r="D186" s="59" t="str">
        <f>IF(Commande!C127&lt;&gt;"",Commande!C127,"")</f>
        <v>Purple</v>
      </c>
      <c r="E186" s="55">
        <f>IF(Commande!F127&lt;&gt;"",Commande!F127,"")</f>
        <v>6</v>
      </c>
      <c r="F186" s="55" t="str">
        <f>IF(Commande!D127&lt;&gt;"",Commande!D127,"")</f>
        <v>B</v>
      </c>
      <c r="G186" s="55" t="str">
        <f>IF(Commande!L127&lt;&gt;"",Commande!L127,"")</f>
        <v>M3</v>
      </c>
      <c r="H186" s="55" t="str">
        <f>IF(Commande!H127&lt;&gt;"",Commande!H127,"")</f>
        <v>A</v>
      </c>
      <c r="I186" s="55">
        <f>IF(Commande!I127&lt;&gt;"",Commande!I127,"")</f>
        <v>0.2</v>
      </c>
      <c r="J186" s="55">
        <f>IF($J$9=36,Commande!AB127,IF($J$9=37,Commande!AC127,IF($J$9=38,Commande!AD127,IF($J$9=39,Commande!AE127,IF($J$9=40,Commande!AF127,IF($J$9=41,Commande!AG127,IF($J$9=42,Commande!AH127,IF($J$9=43,Commande!AI127,IF($J$9=44,Commande!AJ127,IF($J$9=45,Commande!AK127,IF($J$9=46,Commande!AL127,IF($J$9=47,Commande!AL127,IF($J$9=48,Commande!AM127,IF($J$9=49,Commande!AN127,IF($J$9=50,Commande!AO127,IF($J$9=51,Commande!AP127,IF($J$9=52,Commande!AQ127,IF($J$9=1,Commande!AR127,IF($J$9=2,Commande!AS127,IF($J$9=3,Commande!AT127,IF($J$9=4,Commande!AU127,IF($J$9=5,Commande!AV127,IF($J$9=6,Commande!AW127,IF($J$9=7,Commande!AX127,IF($J$9=8,Commande!AY127,IF($J$9=9,Commande!AZ127,IF($J$9=10,Commande!BA127,IF($J$9=11,Commande!BB127,IF($J$9=12,Commande!BC127,IF($J$9=13,Commande!BD127,IF($J$9=14,Commande!BE127,IF($J$9=15,Commande!BF127,IF($J$9=16,Commande!BG127,IF($J$9=17,Commande!BH127,IF($J$9=18,Commande!BI127,IF($J$9=19,Commande!BJ127,IF($J$9=20,Commande!BK127,IF($J$9=21,Commande!BL127,IF($J$9=22,Commande!BM127,IF($J$9=23,Commande!BN127,IF($J$9=24,Commande!BO127,IF($J$9=25,Commande!BP127,IF($J$9=26,Commande!R127,IF($J$9=27,Commande!S127,IF($J$9=28,Commande!T127,IF($J$9=29,Commande!U127,IF($J$9=30,Commande!V127,IF($J$9=31,Commande!W127,IF($J$9=32,Commande!X127,IF($J$9=33,Commande!Y127,IF($J$9=34,Commande!Z127,IF($J$9=35,Commande!AA127,))))))))))))))))))))))))))))))))))))))))))))))))))))</f>
        <v>0</v>
      </c>
      <c r="K186" s="55" t="str">
        <f>IF(Commande!O127=0,"","Erreur")</f>
        <v/>
      </c>
    </row>
    <row r="187" spans="1:11">
      <c r="A187" s="55">
        <f>IF(Commande!A128&lt;&gt;"",Commande!A128,"")</f>
        <v>25996</v>
      </c>
      <c r="B187" s="55" t="str">
        <f>IF(Commande!J128&lt;&gt;"",Commande!J128,"")</f>
        <v>S10</v>
      </c>
      <c r="C187" s="59" t="str">
        <f>IF(Commande!B128&lt;&gt;"",Commande!B128,"")</f>
        <v>DELOSPERMA DESERT DANCER</v>
      </c>
      <c r="D187" s="59" t="str">
        <f>IF(Commande!C128&lt;&gt;"",Commande!C128,"")</f>
        <v>Red</v>
      </c>
      <c r="E187" s="55">
        <f>IF(Commande!F128&lt;&gt;"",Commande!F128,"")</f>
        <v>6</v>
      </c>
      <c r="F187" s="55" t="str">
        <f>IF(Commande!D128&lt;&gt;"",Commande!D128,"")</f>
        <v>B</v>
      </c>
      <c r="G187" s="55" t="str">
        <f>IF(Commande!L128&lt;&gt;"",Commande!L128,"")</f>
        <v>M3</v>
      </c>
      <c r="H187" s="55" t="str">
        <f>IF(Commande!H128&lt;&gt;"",Commande!H128,"")</f>
        <v>A</v>
      </c>
      <c r="I187" s="55">
        <f>IF(Commande!I128&lt;&gt;"",Commande!I128,"")</f>
        <v>0.2</v>
      </c>
      <c r="J187" s="55">
        <f>IF($J$9=36,Commande!AB128,IF($J$9=37,Commande!AC128,IF($J$9=38,Commande!AD128,IF($J$9=39,Commande!AE128,IF($J$9=40,Commande!AF128,IF($J$9=41,Commande!AG128,IF($J$9=42,Commande!AH128,IF($J$9=43,Commande!AI128,IF($J$9=44,Commande!AJ128,IF($J$9=45,Commande!AK128,IF($J$9=46,Commande!AL128,IF($J$9=47,Commande!AL128,IF($J$9=48,Commande!AM128,IF($J$9=49,Commande!AN128,IF($J$9=50,Commande!AO128,IF($J$9=51,Commande!AP128,IF($J$9=52,Commande!AQ128,IF($J$9=1,Commande!AR128,IF($J$9=2,Commande!AS128,IF($J$9=3,Commande!AT128,IF($J$9=4,Commande!AU128,IF($J$9=5,Commande!AV128,IF($J$9=6,Commande!AW128,IF($J$9=7,Commande!AX128,IF($J$9=8,Commande!AY128,IF($J$9=9,Commande!AZ128,IF($J$9=10,Commande!BA128,IF($J$9=11,Commande!BB128,IF($J$9=12,Commande!BC128,IF($J$9=13,Commande!BD128,IF($J$9=14,Commande!BE128,IF($J$9=15,Commande!BF128,IF($J$9=16,Commande!BG128,IF($J$9=17,Commande!BH128,IF($J$9=18,Commande!BI128,IF($J$9=19,Commande!BJ128,IF($J$9=20,Commande!BK128,IF($J$9=21,Commande!BL128,IF($J$9=22,Commande!BM128,IF($J$9=23,Commande!BN128,IF($J$9=24,Commande!BO128,IF($J$9=25,Commande!BP128,IF($J$9=26,Commande!R128,IF($J$9=27,Commande!S128,IF($J$9=28,Commande!T128,IF($J$9=29,Commande!U128,IF($J$9=30,Commande!V128,IF($J$9=31,Commande!W128,IF($J$9=32,Commande!X128,IF($J$9=33,Commande!Y128,IF($J$9=34,Commande!Z128,IF($J$9=35,Commande!AA128,))))))))))))))))))))))))))))))))))))))))))))))))))))</f>
        <v>0</v>
      </c>
      <c r="K187" s="55" t="str">
        <f>IF(Commande!O128=0,"","Erreur")</f>
        <v/>
      </c>
    </row>
    <row r="188" spans="1:11" hidden="1">
      <c r="A188" s="91"/>
      <c r="B188" s="91"/>
      <c r="C188" s="92" t="s">
        <v>528</v>
      </c>
      <c r="D188" s="92"/>
      <c r="E188" s="91"/>
      <c r="F188" s="91"/>
      <c r="G188" s="91"/>
      <c r="H188" s="91"/>
      <c r="I188" s="91"/>
      <c r="J188" s="91">
        <f>SUBTOTAL(9,J186:J187)</f>
        <v>0</v>
      </c>
      <c r="K188" s="91"/>
    </row>
    <row r="189" spans="1:11">
      <c r="A189" s="55">
        <f>IF(Commande!A129&lt;&gt;"",Commande!A129,"")</f>
        <v>23772</v>
      </c>
      <c r="B189" s="55" t="str">
        <f>IF(Commande!J129&lt;&gt;"",Commande!J129,"")</f>
        <v>S10</v>
      </c>
      <c r="C189" s="59" t="str">
        <f>IF(Commande!B129&lt;&gt;"",Commande!B129,"")</f>
        <v>DELOSPERMA EARLY BIRD</v>
      </c>
      <c r="D189" s="59" t="str">
        <f>IF(Commande!C129&lt;&gt;"",Commande!C129,"")</f>
        <v>Purple</v>
      </c>
      <c r="E189" s="55">
        <f>IF(Commande!F129&lt;&gt;"",Commande!F129,"")</f>
        <v>6</v>
      </c>
      <c r="F189" s="55" t="str">
        <f>IF(Commande!D129&lt;&gt;"",Commande!D129,"")</f>
        <v>B</v>
      </c>
      <c r="G189" s="55" t="str">
        <f>IF(Commande!L129&lt;&gt;"",Commande!L129,"")</f>
        <v>M3</v>
      </c>
      <c r="H189" s="55" t="str">
        <f>IF(Commande!H129&lt;&gt;"",Commande!H129,"")</f>
        <v>B</v>
      </c>
      <c r="I189" s="55">
        <f>IF(Commande!I129&lt;&gt;"",Commande!I129,"")</f>
        <v>7.0000000000000007E-2</v>
      </c>
      <c r="J189" s="55">
        <f>IF($J$9=36,Commande!AB129,IF($J$9=37,Commande!AC129,IF($J$9=38,Commande!AD129,IF($J$9=39,Commande!AE129,IF($J$9=40,Commande!AF129,IF($J$9=41,Commande!AG129,IF($J$9=42,Commande!AH129,IF($J$9=43,Commande!AI129,IF($J$9=44,Commande!AJ129,IF($J$9=45,Commande!AK129,IF($J$9=46,Commande!AL129,IF($J$9=47,Commande!AL129,IF($J$9=48,Commande!AM129,IF($J$9=49,Commande!AN129,IF($J$9=50,Commande!AO129,IF($J$9=51,Commande!AP129,IF($J$9=52,Commande!AQ129,IF($J$9=1,Commande!AR129,IF($J$9=2,Commande!AS129,IF($J$9=3,Commande!AT129,IF($J$9=4,Commande!AU129,IF($J$9=5,Commande!AV129,IF($J$9=6,Commande!AW129,IF($J$9=7,Commande!AX129,IF($J$9=8,Commande!AY129,IF($J$9=9,Commande!AZ129,IF($J$9=10,Commande!BA129,IF($J$9=11,Commande!BB129,IF($J$9=12,Commande!BC129,IF($J$9=13,Commande!BD129,IF($J$9=14,Commande!BE129,IF($J$9=15,Commande!BF129,IF($J$9=16,Commande!BG129,IF($J$9=17,Commande!BH129,IF($J$9=18,Commande!BI129,IF($J$9=19,Commande!BJ129,IF($J$9=20,Commande!BK129,IF($J$9=21,Commande!BL129,IF($J$9=22,Commande!BM129,IF($J$9=23,Commande!BN129,IF($J$9=24,Commande!BO129,IF($J$9=25,Commande!BP129,IF($J$9=26,Commande!R129,IF($J$9=27,Commande!S129,IF($J$9=28,Commande!T129,IF($J$9=29,Commande!U129,IF($J$9=30,Commande!V129,IF($J$9=31,Commande!W129,IF($J$9=32,Commande!X129,IF($J$9=33,Commande!Y129,IF($J$9=34,Commande!Z129,IF($J$9=35,Commande!AA129,))))))))))))))))))))))))))))))))))))))))))))))))))))</f>
        <v>0</v>
      </c>
      <c r="K189" s="55" t="str">
        <f>IF(Commande!O129=0,"","Erreur")</f>
        <v/>
      </c>
    </row>
    <row r="190" spans="1:11" hidden="1">
      <c r="A190" s="91"/>
      <c r="B190" s="91"/>
      <c r="C190" s="92" t="s">
        <v>816</v>
      </c>
      <c r="D190" s="92"/>
      <c r="E190" s="91"/>
      <c r="F190" s="91"/>
      <c r="G190" s="91"/>
      <c r="H190" s="91"/>
      <c r="I190" s="91"/>
      <c r="J190" s="91">
        <f>SUBTOTAL(9,J189:J189)</f>
        <v>0</v>
      </c>
      <c r="K190" s="91"/>
    </row>
    <row r="191" spans="1:11">
      <c r="A191" s="55">
        <f>IF(Commande!A130&lt;&gt;"",Commande!A130,"")</f>
        <v>15575</v>
      </c>
      <c r="B191" s="55" t="str">
        <f>IF(Commande!J130&lt;&gt;"",Commande!J130,"")</f>
        <v>S10</v>
      </c>
      <c r="C191" s="59" t="str">
        <f>IF(Commande!B130&lt;&gt;"",Commande!B130,"")</f>
        <v>DELOSPERMA JEWEL OF DESERT</v>
      </c>
      <c r="D191" s="59" t="str">
        <f>IF(Commande!C130&lt;&gt;"",Commande!C130,"")</f>
        <v>Amethyst</v>
      </c>
      <c r="E191" s="55">
        <f>IF(Commande!F130&lt;&gt;"",Commande!F130,"")</f>
        <v>6</v>
      </c>
      <c r="F191" s="55" t="str">
        <f>IF(Commande!D130&lt;&gt;"",Commande!D130,"")</f>
        <v>B</v>
      </c>
      <c r="G191" s="55" t="str">
        <f>IF(Commande!L130&lt;&gt;"",Commande!L130,"")</f>
        <v>M3</v>
      </c>
      <c r="H191" s="55" t="str">
        <f>IF(Commande!H130&lt;&gt;"",Commande!H130,"")</f>
        <v xml:space="preserve">A </v>
      </c>
      <c r="I191" s="55">
        <f>IF(Commande!I130&lt;&gt;"",Commande!I130,"")</f>
        <v>0.08</v>
      </c>
      <c r="J191" s="55">
        <f>IF($J$9=36,Commande!AB130,IF($J$9=37,Commande!AC130,IF($J$9=38,Commande!AD130,IF($J$9=39,Commande!AE130,IF($J$9=40,Commande!AF130,IF($J$9=41,Commande!AG130,IF($J$9=42,Commande!AH130,IF($J$9=43,Commande!AI130,IF($J$9=44,Commande!AJ130,IF($J$9=45,Commande!AK130,IF($J$9=46,Commande!AL130,IF($J$9=47,Commande!AL130,IF($J$9=48,Commande!AM130,IF($J$9=49,Commande!AN130,IF($J$9=50,Commande!AO130,IF($J$9=51,Commande!AP130,IF($J$9=52,Commande!AQ130,IF($J$9=1,Commande!AR130,IF($J$9=2,Commande!AS130,IF($J$9=3,Commande!AT130,IF($J$9=4,Commande!AU130,IF($J$9=5,Commande!AV130,IF($J$9=6,Commande!AW130,IF($J$9=7,Commande!AX130,IF($J$9=8,Commande!AY130,IF($J$9=9,Commande!AZ130,IF($J$9=10,Commande!BA130,IF($J$9=11,Commande!BB130,IF($J$9=12,Commande!BC130,IF($J$9=13,Commande!BD130,IF($J$9=14,Commande!BE130,IF($J$9=15,Commande!BF130,IF($J$9=16,Commande!BG130,IF($J$9=17,Commande!BH130,IF($J$9=18,Commande!BI130,IF($J$9=19,Commande!BJ130,IF($J$9=20,Commande!BK130,IF($J$9=21,Commande!BL130,IF($J$9=22,Commande!BM130,IF($J$9=23,Commande!BN130,IF($J$9=24,Commande!BO130,IF($J$9=25,Commande!BP130,IF($J$9=26,Commande!R130,IF($J$9=27,Commande!S130,IF($J$9=28,Commande!T130,IF($J$9=29,Commande!U130,IF($J$9=30,Commande!V130,IF($J$9=31,Commande!W130,IF($J$9=32,Commande!X130,IF($J$9=33,Commande!Y130,IF($J$9=34,Commande!Z130,IF($J$9=35,Commande!AA130,))))))))))))))))))))))))))))))))))))))))))))))))))))</f>
        <v>0</v>
      </c>
      <c r="K191" s="55" t="str">
        <f>IF(Commande!O130=0,"","Erreur")</f>
        <v/>
      </c>
    </row>
    <row r="192" spans="1:11">
      <c r="A192" s="55">
        <f>IF(Commande!A131&lt;&gt;"",Commande!A131,"")</f>
        <v>15577</v>
      </c>
      <c r="B192" s="55" t="str">
        <f>IF(Commande!J131&lt;&gt;"",Commande!J131,"")</f>
        <v>S10</v>
      </c>
      <c r="C192" s="59" t="str">
        <f>IF(Commande!B131&lt;&gt;"",Commande!B131,"")</f>
        <v>DELOSPERMA JEWEL OF DESERT</v>
      </c>
      <c r="D192" s="59" t="str">
        <f>IF(Commande!C131&lt;&gt;"",Commande!C131,"")</f>
        <v>Grenade</v>
      </c>
      <c r="E192" s="55">
        <f>IF(Commande!F131&lt;&gt;"",Commande!F131,"")</f>
        <v>6</v>
      </c>
      <c r="F192" s="55" t="str">
        <f>IF(Commande!D131&lt;&gt;"",Commande!D131,"")</f>
        <v>B</v>
      </c>
      <c r="G192" s="55" t="str">
        <f>IF(Commande!L131&lt;&gt;"",Commande!L131,"")</f>
        <v>M3</v>
      </c>
      <c r="H192" s="55" t="str">
        <f>IF(Commande!H131&lt;&gt;"",Commande!H131,"")</f>
        <v xml:space="preserve">A </v>
      </c>
      <c r="I192" s="55">
        <f>IF(Commande!I131&lt;&gt;"",Commande!I131,"")</f>
        <v>0.08</v>
      </c>
      <c r="J192" s="55">
        <f>IF($J$9=36,Commande!AB131,IF($J$9=37,Commande!AC131,IF($J$9=38,Commande!AD131,IF($J$9=39,Commande!AE131,IF($J$9=40,Commande!AF131,IF($J$9=41,Commande!AG131,IF($J$9=42,Commande!AH131,IF($J$9=43,Commande!AI131,IF($J$9=44,Commande!AJ131,IF($J$9=45,Commande!AK131,IF($J$9=46,Commande!AL131,IF($J$9=47,Commande!AL131,IF($J$9=48,Commande!AM131,IF($J$9=49,Commande!AN131,IF($J$9=50,Commande!AO131,IF($J$9=51,Commande!AP131,IF($J$9=52,Commande!AQ131,IF($J$9=1,Commande!AR131,IF($J$9=2,Commande!AS131,IF($J$9=3,Commande!AT131,IF($J$9=4,Commande!AU131,IF($J$9=5,Commande!AV131,IF($J$9=6,Commande!AW131,IF($J$9=7,Commande!AX131,IF($J$9=8,Commande!AY131,IF($J$9=9,Commande!AZ131,IF($J$9=10,Commande!BA131,IF($J$9=11,Commande!BB131,IF($J$9=12,Commande!BC131,IF($J$9=13,Commande!BD131,IF($J$9=14,Commande!BE131,IF($J$9=15,Commande!BF131,IF($J$9=16,Commande!BG131,IF($J$9=17,Commande!BH131,IF($J$9=18,Commande!BI131,IF($J$9=19,Commande!BJ131,IF($J$9=20,Commande!BK131,IF($J$9=21,Commande!BL131,IF($J$9=22,Commande!BM131,IF($J$9=23,Commande!BN131,IF($J$9=24,Commande!BO131,IF($J$9=25,Commande!BP131,IF($J$9=26,Commande!R131,IF($J$9=27,Commande!S131,IF($J$9=28,Commande!T131,IF($J$9=29,Commande!U131,IF($J$9=30,Commande!V131,IF($J$9=31,Commande!W131,IF($J$9=32,Commande!X131,IF($J$9=33,Commande!Y131,IF($J$9=34,Commande!Z131,IF($J$9=35,Commande!AA131,))))))))))))))))))))))))))))))))))))))))))))))))))))</f>
        <v>0</v>
      </c>
      <c r="K192" s="55" t="str">
        <f>IF(Commande!O131=0,"","Erreur")</f>
        <v/>
      </c>
    </row>
    <row r="193" spans="1:11">
      <c r="A193" s="55">
        <f>IF(Commande!A132&lt;&gt;"",Commande!A132,"")</f>
        <v>15579</v>
      </c>
      <c r="B193" s="55" t="str">
        <f>IF(Commande!J132&lt;&gt;"",Commande!J132,"")</f>
        <v>S10</v>
      </c>
      <c r="C193" s="59" t="str">
        <f>IF(Commande!B132&lt;&gt;"",Commande!B132,"")</f>
        <v>DELOSPERMA JEWEL OF DESERT</v>
      </c>
      <c r="D193" s="59" t="str">
        <f>IF(Commande!C132&lt;&gt;"",Commande!C132,"")</f>
        <v>Moonstone</v>
      </c>
      <c r="E193" s="55">
        <f>IF(Commande!F132&lt;&gt;"",Commande!F132,"")</f>
        <v>6</v>
      </c>
      <c r="F193" s="55" t="str">
        <f>IF(Commande!D132&lt;&gt;"",Commande!D132,"")</f>
        <v>B</v>
      </c>
      <c r="G193" s="55" t="str">
        <f>IF(Commande!L132&lt;&gt;"",Commande!L132,"")</f>
        <v>M3</v>
      </c>
      <c r="H193" s="55" t="str">
        <f>IF(Commande!H132&lt;&gt;"",Commande!H132,"")</f>
        <v>A</v>
      </c>
      <c r="I193" s="55">
        <f>IF(Commande!I132&lt;&gt;"",Commande!I132,"")</f>
        <v>0.08</v>
      </c>
      <c r="J193" s="55">
        <f>IF($J$9=36,Commande!AB132,IF($J$9=37,Commande!AC132,IF($J$9=38,Commande!AD132,IF($J$9=39,Commande!AE132,IF($J$9=40,Commande!AF132,IF($J$9=41,Commande!AG132,IF($J$9=42,Commande!AH132,IF($J$9=43,Commande!AI132,IF($J$9=44,Commande!AJ132,IF($J$9=45,Commande!AK132,IF($J$9=46,Commande!AL132,IF($J$9=47,Commande!AL132,IF($J$9=48,Commande!AM132,IF($J$9=49,Commande!AN132,IF($J$9=50,Commande!AO132,IF($J$9=51,Commande!AP132,IF($J$9=52,Commande!AQ132,IF($J$9=1,Commande!AR132,IF($J$9=2,Commande!AS132,IF($J$9=3,Commande!AT132,IF($J$9=4,Commande!AU132,IF($J$9=5,Commande!AV132,IF($J$9=6,Commande!AW132,IF($J$9=7,Commande!AX132,IF($J$9=8,Commande!AY132,IF($J$9=9,Commande!AZ132,IF($J$9=10,Commande!BA132,IF($J$9=11,Commande!BB132,IF($J$9=12,Commande!BC132,IF($J$9=13,Commande!BD132,IF($J$9=14,Commande!BE132,IF($J$9=15,Commande!BF132,IF($J$9=16,Commande!BG132,IF($J$9=17,Commande!BH132,IF($J$9=18,Commande!BI132,IF($J$9=19,Commande!BJ132,IF($J$9=20,Commande!BK132,IF($J$9=21,Commande!BL132,IF($J$9=22,Commande!BM132,IF($J$9=23,Commande!BN132,IF($J$9=24,Commande!BO132,IF($J$9=25,Commande!BP132,IF($J$9=26,Commande!R132,IF($J$9=27,Commande!S132,IF($J$9=28,Commande!T132,IF($J$9=29,Commande!U132,IF($J$9=30,Commande!V132,IF($J$9=31,Commande!W132,IF($J$9=32,Commande!X132,IF($J$9=33,Commande!Y132,IF($J$9=34,Commande!Z132,IF($J$9=35,Commande!AA132,))))))))))))))))))))))))))))))))))))))))))))))))))))</f>
        <v>0</v>
      </c>
      <c r="K193" s="55" t="str">
        <f>IF(Commande!O132=0,"","Erreur")</f>
        <v/>
      </c>
    </row>
    <row r="194" spans="1:11">
      <c r="A194" s="55">
        <f>IF(Commande!A133&lt;&gt;"",Commande!A133,"")</f>
        <v>15581</v>
      </c>
      <c r="B194" s="55" t="str">
        <f>IF(Commande!J133&lt;&gt;"",Commande!J133,"")</f>
        <v>S10</v>
      </c>
      <c r="C194" s="59" t="str">
        <f>IF(Commande!B133&lt;&gt;"",Commande!B133,"")</f>
        <v>DELOSPERMA JEWEL OF DESERT</v>
      </c>
      <c r="D194" s="59" t="str">
        <f>IF(Commande!C133&lt;&gt;"",Commande!C133,"")</f>
        <v>Opal</v>
      </c>
      <c r="E194" s="55">
        <f>IF(Commande!F133&lt;&gt;"",Commande!F133,"")</f>
        <v>6</v>
      </c>
      <c r="F194" s="55" t="str">
        <f>IF(Commande!D133&lt;&gt;"",Commande!D133,"")</f>
        <v>B</v>
      </c>
      <c r="G194" s="55" t="str">
        <f>IF(Commande!L133&lt;&gt;"",Commande!L133,"")</f>
        <v>M3</v>
      </c>
      <c r="H194" s="55" t="str">
        <f>IF(Commande!H133&lt;&gt;"",Commande!H133,"")</f>
        <v>A</v>
      </c>
      <c r="I194" s="55">
        <f>IF(Commande!I133&lt;&gt;"",Commande!I133,"")</f>
        <v>0.08</v>
      </c>
      <c r="J194" s="55">
        <f>IF($J$9=36,Commande!AB133,IF($J$9=37,Commande!AC133,IF($J$9=38,Commande!AD133,IF($J$9=39,Commande!AE133,IF($J$9=40,Commande!AF133,IF($J$9=41,Commande!AG133,IF($J$9=42,Commande!AH133,IF($J$9=43,Commande!AI133,IF($J$9=44,Commande!AJ133,IF($J$9=45,Commande!AK133,IF($J$9=46,Commande!AL133,IF($J$9=47,Commande!AL133,IF($J$9=48,Commande!AM133,IF($J$9=49,Commande!AN133,IF($J$9=50,Commande!AO133,IF($J$9=51,Commande!AP133,IF($J$9=52,Commande!AQ133,IF($J$9=1,Commande!AR133,IF($J$9=2,Commande!AS133,IF($J$9=3,Commande!AT133,IF($J$9=4,Commande!AU133,IF($J$9=5,Commande!AV133,IF($J$9=6,Commande!AW133,IF($J$9=7,Commande!AX133,IF($J$9=8,Commande!AY133,IF($J$9=9,Commande!AZ133,IF($J$9=10,Commande!BA133,IF($J$9=11,Commande!BB133,IF($J$9=12,Commande!BC133,IF($J$9=13,Commande!BD133,IF($J$9=14,Commande!BE133,IF($J$9=15,Commande!BF133,IF($J$9=16,Commande!BG133,IF($J$9=17,Commande!BH133,IF($J$9=18,Commande!BI133,IF($J$9=19,Commande!BJ133,IF($J$9=20,Commande!BK133,IF($J$9=21,Commande!BL133,IF($J$9=22,Commande!BM133,IF($J$9=23,Commande!BN133,IF($J$9=24,Commande!BO133,IF($J$9=25,Commande!BP133,IF($J$9=26,Commande!R133,IF($J$9=27,Commande!S133,IF($J$9=28,Commande!T133,IF($J$9=29,Commande!U133,IF($J$9=30,Commande!V133,IF($J$9=31,Commande!W133,IF($J$9=32,Commande!X133,IF($J$9=33,Commande!Y133,IF($J$9=34,Commande!Z133,IF($J$9=35,Commande!AA133,))))))))))))))))))))))))))))))))))))))))))))))))))))</f>
        <v>0</v>
      </c>
      <c r="K194" s="55" t="str">
        <f>IF(Commande!O133=0,"","Erreur")</f>
        <v/>
      </c>
    </row>
    <row r="195" spans="1:11">
      <c r="A195" s="55">
        <f>IF(Commande!A134&lt;&gt;"",Commande!A134,"")</f>
        <v>15583</v>
      </c>
      <c r="B195" s="55" t="str">
        <f>IF(Commande!J134&lt;&gt;"",Commande!J134,"")</f>
        <v>S10</v>
      </c>
      <c r="C195" s="59" t="str">
        <f>IF(Commande!B134&lt;&gt;"",Commande!B134,"")</f>
        <v>DELOSPERMA JEWEL OF DESERT</v>
      </c>
      <c r="D195" s="59" t="str">
        <f>IF(Commande!C134&lt;&gt;"",Commande!C134,"")</f>
        <v>Peridot</v>
      </c>
      <c r="E195" s="55">
        <f>IF(Commande!F134&lt;&gt;"",Commande!F134,"")</f>
        <v>6</v>
      </c>
      <c r="F195" s="55" t="str">
        <f>IF(Commande!D134&lt;&gt;"",Commande!D134,"")</f>
        <v>B</v>
      </c>
      <c r="G195" s="55" t="str">
        <f>IF(Commande!L134&lt;&gt;"",Commande!L134,"")</f>
        <v>M3</v>
      </c>
      <c r="H195" s="55" t="str">
        <f>IF(Commande!H134&lt;&gt;"",Commande!H134,"")</f>
        <v>A</v>
      </c>
      <c r="I195" s="55">
        <f>IF(Commande!I134&lt;&gt;"",Commande!I134,"")</f>
        <v>0.08</v>
      </c>
      <c r="J195" s="55">
        <f>IF($J$9=36,Commande!AB134,IF($J$9=37,Commande!AC134,IF($J$9=38,Commande!AD134,IF($J$9=39,Commande!AE134,IF($J$9=40,Commande!AF134,IF($J$9=41,Commande!AG134,IF($J$9=42,Commande!AH134,IF($J$9=43,Commande!AI134,IF($J$9=44,Commande!AJ134,IF($J$9=45,Commande!AK134,IF($J$9=46,Commande!AL134,IF($J$9=47,Commande!AL134,IF($J$9=48,Commande!AM134,IF($J$9=49,Commande!AN134,IF($J$9=50,Commande!AO134,IF($J$9=51,Commande!AP134,IF($J$9=52,Commande!AQ134,IF($J$9=1,Commande!AR134,IF($J$9=2,Commande!AS134,IF($J$9=3,Commande!AT134,IF($J$9=4,Commande!AU134,IF($J$9=5,Commande!AV134,IF($J$9=6,Commande!AW134,IF($J$9=7,Commande!AX134,IF($J$9=8,Commande!AY134,IF($J$9=9,Commande!AZ134,IF($J$9=10,Commande!BA134,IF($J$9=11,Commande!BB134,IF($J$9=12,Commande!BC134,IF($J$9=13,Commande!BD134,IF($J$9=14,Commande!BE134,IF($J$9=15,Commande!BF134,IF($J$9=16,Commande!BG134,IF($J$9=17,Commande!BH134,IF($J$9=18,Commande!BI134,IF($J$9=19,Commande!BJ134,IF($J$9=20,Commande!BK134,IF($J$9=21,Commande!BL134,IF($J$9=22,Commande!BM134,IF($J$9=23,Commande!BN134,IF($J$9=24,Commande!BO134,IF($J$9=25,Commande!BP134,IF($J$9=26,Commande!R134,IF($J$9=27,Commande!S134,IF($J$9=28,Commande!T134,IF($J$9=29,Commande!U134,IF($J$9=30,Commande!V134,IF($J$9=31,Commande!W134,IF($J$9=32,Commande!X134,IF($J$9=33,Commande!Y134,IF($J$9=34,Commande!Z134,IF($J$9=35,Commande!AA134,))))))))))))))))))))))))))))))))))))))))))))))))))))</f>
        <v>0</v>
      </c>
      <c r="K195" s="55" t="str">
        <f>IF(Commande!O134=0,"","Erreur")</f>
        <v/>
      </c>
    </row>
    <row r="196" spans="1:11">
      <c r="A196" s="55">
        <f>IF(Commande!A135&lt;&gt;"",Commande!A135,"")</f>
        <v>15634</v>
      </c>
      <c r="B196" s="55" t="str">
        <f>IF(Commande!J135&lt;&gt;"",Commande!J135,"")</f>
        <v>S10</v>
      </c>
      <c r="C196" s="59" t="str">
        <f>IF(Commande!B135&lt;&gt;"",Commande!B135,"")</f>
        <v>DELOSPERMA JEWEL OF DESERT</v>
      </c>
      <c r="D196" s="59" t="str">
        <f>IF(Commande!C135&lt;&gt;"",Commande!C135,"")</f>
        <v>Variés</v>
      </c>
      <c r="E196" s="55">
        <f>IF(Commande!F135&lt;&gt;"",Commande!F135,"")</f>
        <v>6</v>
      </c>
      <c r="F196" s="55" t="str">
        <f>IF(Commande!D135&lt;&gt;"",Commande!D135,"")</f>
        <v>B</v>
      </c>
      <c r="G196" s="55" t="str">
        <f>IF(Commande!L135&lt;&gt;"",Commande!L135,"")</f>
        <v>M3</v>
      </c>
      <c r="H196" s="55" t="str">
        <f>IF(Commande!H135&lt;&gt;"",Commande!H135,"")</f>
        <v>A</v>
      </c>
      <c r="I196" s="55">
        <f>IF(Commande!I135&lt;&gt;"",Commande!I135,"")</f>
        <v>0.08</v>
      </c>
      <c r="J196" s="55">
        <f>IF($J$9=36,Commande!AB135,IF($J$9=37,Commande!AC135,IF($J$9=38,Commande!AD135,IF($J$9=39,Commande!AE135,IF($J$9=40,Commande!AF135,IF($J$9=41,Commande!AG135,IF($J$9=42,Commande!AH135,IF($J$9=43,Commande!AI135,IF($J$9=44,Commande!AJ135,IF($J$9=45,Commande!AK135,IF($J$9=46,Commande!AL135,IF($J$9=47,Commande!AL135,IF($J$9=48,Commande!AM135,IF($J$9=49,Commande!AN135,IF($J$9=50,Commande!AO135,IF($J$9=51,Commande!AP135,IF($J$9=52,Commande!AQ135,IF($J$9=1,Commande!AR135,IF($J$9=2,Commande!AS135,IF($J$9=3,Commande!AT135,IF($J$9=4,Commande!AU135,IF($J$9=5,Commande!AV135,IF($J$9=6,Commande!AW135,IF($J$9=7,Commande!AX135,IF($J$9=8,Commande!AY135,IF($J$9=9,Commande!AZ135,IF($J$9=10,Commande!BA135,IF($J$9=11,Commande!BB135,IF($J$9=12,Commande!BC135,IF($J$9=13,Commande!BD135,IF($J$9=14,Commande!BE135,IF($J$9=15,Commande!BF135,IF($J$9=16,Commande!BG135,IF($J$9=17,Commande!BH135,IF($J$9=18,Commande!BI135,IF($J$9=19,Commande!BJ135,IF($J$9=20,Commande!BK135,IF($J$9=21,Commande!BL135,IF($J$9=22,Commande!BM135,IF($J$9=23,Commande!BN135,IF($J$9=24,Commande!BO135,IF($J$9=25,Commande!BP135,IF($J$9=26,Commande!R135,IF($J$9=27,Commande!S135,IF($J$9=28,Commande!T135,IF($J$9=29,Commande!U135,IF($J$9=30,Commande!V135,IF($J$9=31,Commande!W135,IF($J$9=32,Commande!X135,IF($J$9=33,Commande!Y135,IF($J$9=34,Commande!Z135,IF($J$9=35,Commande!AA135,))))))))))))))))))))))))))))))))))))))))))))))))))))</f>
        <v>0</v>
      </c>
      <c r="K196" s="55" t="str">
        <f>IF(Commande!O135=0,"","Erreur")</f>
        <v/>
      </c>
    </row>
    <row r="197" spans="1:11" hidden="1">
      <c r="A197" s="91"/>
      <c r="B197" s="91"/>
      <c r="C197" s="92" t="s">
        <v>529</v>
      </c>
      <c r="D197" s="92"/>
      <c r="E197" s="91"/>
      <c r="F197" s="91"/>
      <c r="G197" s="91"/>
      <c r="H197" s="91"/>
      <c r="I197" s="91"/>
      <c r="J197" s="91">
        <f>SUBTOTAL(9,J191:J196)</f>
        <v>0</v>
      </c>
      <c r="K197" s="91"/>
    </row>
    <row r="198" spans="1:11">
      <c r="A198" s="55">
        <f>IF(Commande!A136&lt;&gt;"",Commande!A136,"")</f>
        <v>25997</v>
      </c>
      <c r="B198" s="55" t="str">
        <f>IF(Commande!J136&lt;&gt;"",Commande!J136,"")</f>
        <v>S10</v>
      </c>
      <c r="C198" s="59" t="str">
        <f>IF(Commande!B136&lt;&gt;"",Commande!B136,"")</f>
        <v>DELOSPERMA OCEAN SUNSET</v>
      </c>
      <c r="D198" s="59" t="str">
        <f>IF(Commande!C136&lt;&gt;"",Commande!C136,"")</f>
        <v>Orange Glow</v>
      </c>
      <c r="E198" s="55">
        <f>IF(Commande!F136&lt;&gt;"",Commande!F136,"")</f>
        <v>6</v>
      </c>
      <c r="F198" s="55" t="str">
        <f>IF(Commande!D136&lt;&gt;"",Commande!D136,"")</f>
        <v>B</v>
      </c>
      <c r="G198" s="55" t="str">
        <f>IF(Commande!L136&lt;&gt;"",Commande!L136,"")</f>
        <v>M3</v>
      </c>
      <c r="H198" s="55" t="str">
        <f>IF(Commande!H136&lt;&gt;"",Commande!H136,"")</f>
        <v>A</v>
      </c>
      <c r="I198" s="55">
        <f>IF(Commande!I136&lt;&gt;"",Commande!I136,"")</f>
        <v>0.2</v>
      </c>
      <c r="J198" s="55">
        <f>IF($J$9=36,Commande!AB136,IF($J$9=37,Commande!AC136,IF($J$9=38,Commande!AD136,IF($J$9=39,Commande!AE136,IF($J$9=40,Commande!AF136,IF($J$9=41,Commande!AG136,IF($J$9=42,Commande!AH136,IF($J$9=43,Commande!AI136,IF($J$9=44,Commande!AJ136,IF($J$9=45,Commande!AK136,IF($J$9=46,Commande!AL136,IF($J$9=47,Commande!AL136,IF($J$9=48,Commande!AM136,IF($J$9=49,Commande!AN136,IF($J$9=50,Commande!AO136,IF($J$9=51,Commande!AP136,IF($J$9=52,Commande!AQ136,IF($J$9=1,Commande!AR136,IF($J$9=2,Commande!AS136,IF($J$9=3,Commande!AT136,IF($J$9=4,Commande!AU136,IF($J$9=5,Commande!AV136,IF($J$9=6,Commande!AW136,IF($J$9=7,Commande!AX136,IF($J$9=8,Commande!AY136,IF($J$9=9,Commande!AZ136,IF($J$9=10,Commande!BA136,IF($J$9=11,Commande!BB136,IF($J$9=12,Commande!BC136,IF($J$9=13,Commande!BD136,IF($J$9=14,Commande!BE136,IF($J$9=15,Commande!BF136,IF($J$9=16,Commande!BG136,IF($J$9=17,Commande!BH136,IF($J$9=18,Commande!BI136,IF($J$9=19,Commande!BJ136,IF($J$9=20,Commande!BK136,IF($J$9=21,Commande!BL136,IF($J$9=22,Commande!BM136,IF($J$9=23,Commande!BN136,IF($J$9=24,Commande!BO136,IF($J$9=25,Commande!BP136,IF($J$9=26,Commande!R136,IF($J$9=27,Commande!S136,IF($J$9=28,Commande!T136,IF($J$9=29,Commande!U136,IF($J$9=30,Commande!V136,IF($J$9=31,Commande!W136,IF($J$9=32,Commande!X136,IF($J$9=33,Commande!Y136,IF($J$9=34,Commande!Z136,IF($J$9=35,Commande!AA136,))))))))))))))))))))))))))))))))))))))))))))))))))))</f>
        <v>0</v>
      </c>
      <c r="K198" s="55" t="str">
        <f>IF(Commande!O136=0,"","Erreur")</f>
        <v/>
      </c>
    </row>
    <row r="199" spans="1:11">
      <c r="A199" s="55">
        <f>IF(Commande!A137&lt;&gt;"",Commande!A137,"")</f>
        <v>25998</v>
      </c>
      <c r="B199" s="55" t="str">
        <f>IF(Commande!J137&lt;&gt;"",Commande!J137,"")</f>
        <v>S10</v>
      </c>
      <c r="C199" s="59" t="str">
        <f>IF(Commande!B137&lt;&gt;"",Commande!B137,"")</f>
        <v>DELOSPERMA OCEAN SUNSET</v>
      </c>
      <c r="D199" s="59" t="str">
        <f>IF(Commande!C137&lt;&gt;"",Commande!C137,"")</f>
        <v>Orange Vibe</v>
      </c>
      <c r="E199" s="55">
        <f>IF(Commande!F137&lt;&gt;"",Commande!F137,"")</f>
        <v>6</v>
      </c>
      <c r="F199" s="55" t="str">
        <f>IF(Commande!D137&lt;&gt;"",Commande!D137,"")</f>
        <v>B</v>
      </c>
      <c r="G199" s="55" t="str">
        <f>IF(Commande!L137&lt;&gt;"",Commande!L137,"")</f>
        <v>M3</v>
      </c>
      <c r="H199" s="55" t="str">
        <f>IF(Commande!H137&lt;&gt;"",Commande!H137,"")</f>
        <v>A</v>
      </c>
      <c r="I199" s="55">
        <f>IF(Commande!I137&lt;&gt;"",Commande!I137,"")</f>
        <v>0.2</v>
      </c>
      <c r="J199" s="55">
        <f>IF($J$9=36,Commande!AB137,IF($J$9=37,Commande!AC137,IF($J$9=38,Commande!AD137,IF($J$9=39,Commande!AE137,IF($J$9=40,Commande!AF137,IF($J$9=41,Commande!AG137,IF($J$9=42,Commande!AH137,IF($J$9=43,Commande!AI137,IF($J$9=44,Commande!AJ137,IF($J$9=45,Commande!AK137,IF($J$9=46,Commande!AL137,IF($J$9=47,Commande!AL137,IF($J$9=48,Commande!AM137,IF($J$9=49,Commande!AN137,IF($J$9=50,Commande!AO137,IF($J$9=51,Commande!AP137,IF($J$9=52,Commande!AQ137,IF($J$9=1,Commande!AR137,IF($J$9=2,Commande!AS137,IF($J$9=3,Commande!AT137,IF($J$9=4,Commande!AU137,IF($J$9=5,Commande!AV137,IF($J$9=6,Commande!AW137,IF($J$9=7,Commande!AX137,IF($J$9=8,Commande!AY137,IF($J$9=9,Commande!AZ137,IF($J$9=10,Commande!BA137,IF($J$9=11,Commande!BB137,IF($J$9=12,Commande!BC137,IF($J$9=13,Commande!BD137,IF($J$9=14,Commande!BE137,IF($J$9=15,Commande!BF137,IF($J$9=16,Commande!BG137,IF($J$9=17,Commande!BH137,IF($J$9=18,Commande!BI137,IF($J$9=19,Commande!BJ137,IF($J$9=20,Commande!BK137,IF($J$9=21,Commande!BL137,IF($J$9=22,Commande!BM137,IF($J$9=23,Commande!BN137,IF($J$9=24,Commande!BO137,IF($J$9=25,Commande!BP137,IF($J$9=26,Commande!R137,IF($J$9=27,Commande!S137,IF($J$9=28,Commande!T137,IF($J$9=29,Commande!U137,IF($J$9=30,Commande!V137,IF($J$9=31,Commande!W137,IF($J$9=32,Commande!X137,IF($J$9=33,Commande!Y137,IF($J$9=34,Commande!Z137,IF($J$9=35,Commande!AA137,))))))))))))))))))))))))))))))))))))))))))))))))))))</f>
        <v>0</v>
      </c>
      <c r="K199" s="55" t="str">
        <f>IF(Commande!O137=0,"","Erreur")</f>
        <v/>
      </c>
    </row>
    <row r="200" spans="1:11">
      <c r="A200" s="55">
        <f>IF(Commande!A138&lt;&gt;"",Commande!A138,"")</f>
        <v>25999</v>
      </c>
      <c r="B200" s="55" t="str">
        <f>IF(Commande!J138&lt;&gt;"",Commande!J138,"")</f>
        <v>S10</v>
      </c>
      <c r="C200" s="59" t="str">
        <f>IF(Commande!B138&lt;&gt;"",Commande!B138,"")</f>
        <v>DELOSPERMA OCEAN SUNSET</v>
      </c>
      <c r="D200" s="59" t="str">
        <f>IF(Commande!C138&lt;&gt;"",Commande!C138,"")</f>
        <v>Violet</v>
      </c>
      <c r="E200" s="55">
        <f>IF(Commande!F138&lt;&gt;"",Commande!F138,"")</f>
        <v>6</v>
      </c>
      <c r="F200" s="55" t="str">
        <f>IF(Commande!D138&lt;&gt;"",Commande!D138,"")</f>
        <v>B</v>
      </c>
      <c r="G200" s="55" t="str">
        <f>IF(Commande!L138&lt;&gt;"",Commande!L138,"")</f>
        <v>M3</v>
      </c>
      <c r="H200" s="55" t="str">
        <f>IF(Commande!H138&lt;&gt;"",Commande!H138,"")</f>
        <v>A</v>
      </c>
      <c r="I200" s="55">
        <f>IF(Commande!I138&lt;&gt;"",Commande!I138,"")</f>
        <v>0.2</v>
      </c>
      <c r="J200" s="55">
        <f>IF($J$9=36,Commande!AB138,IF($J$9=37,Commande!AC138,IF($J$9=38,Commande!AD138,IF($J$9=39,Commande!AE138,IF($J$9=40,Commande!AF138,IF($J$9=41,Commande!AG138,IF($J$9=42,Commande!AH138,IF($J$9=43,Commande!AI138,IF($J$9=44,Commande!AJ138,IF($J$9=45,Commande!AK138,IF($J$9=46,Commande!AL138,IF($J$9=47,Commande!AL138,IF($J$9=48,Commande!AM138,IF($J$9=49,Commande!AN138,IF($J$9=50,Commande!AO138,IF($J$9=51,Commande!AP138,IF($J$9=52,Commande!AQ138,IF($J$9=1,Commande!AR138,IF($J$9=2,Commande!AS138,IF($J$9=3,Commande!AT138,IF($J$9=4,Commande!AU138,IF($J$9=5,Commande!AV138,IF($J$9=6,Commande!AW138,IF($J$9=7,Commande!AX138,IF($J$9=8,Commande!AY138,IF($J$9=9,Commande!AZ138,IF($J$9=10,Commande!BA138,IF($J$9=11,Commande!BB138,IF($J$9=12,Commande!BC138,IF($J$9=13,Commande!BD138,IF($J$9=14,Commande!BE138,IF($J$9=15,Commande!BF138,IF($J$9=16,Commande!BG138,IF($J$9=17,Commande!BH138,IF($J$9=18,Commande!BI138,IF($J$9=19,Commande!BJ138,IF($J$9=20,Commande!BK138,IF($J$9=21,Commande!BL138,IF($J$9=22,Commande!BM138,IF($J$9=23,Commande!BN138,IF($J$9=24,Commande!BO138,IF($J$9=25,Commande!BP138,IF($J$9=26,Commande!R138,IF($J$9=27,Commande!S138,IF($J$9=28,Commande!T138,IF($J$9=29,Commande!U138,IF($J$9=30,Commande!V138,IF($J$9=31,Commande!W138,IF($J$9=32,Commande!X138,IF($J$9=33,Commande!Y138,IF($J$9=34,Commande!Z138,IF($J$9=35,Commande!AA138,))))))))))))))))))))))))))))))))))))))))))))))))))))</f>
        <v>0</v>
      </c>
      <c r="K200" s="55" t="str">
        <f>IF(Commande!O138=0,"","Erreur")</f>
        <v/>
      </c>
    </row>
    <row r="201" spans="1:11" hidden="1">
      <c r="A201" s="91"/>
      <c r="B201" s="91"/>
      <c r="C201" s="92" t="s">
        <v>527</v>
      </c>
      <c r="D201" s="92"/>
      <c r="E201" s="91"/>
      <c r="F201" s="91"/>
      <c r="G201" s="91"/>
      <c r="H201" s="91"/>
      <c r="I201" s="91"/>
      <c r="J201" s="91">
        <f>SUBTOTAL(9,J198:J200)</f>
        <v>0</v>
      </c>
      <c r="K201" s="91"/>
    </row>
    <row r="202" spans="1:11">
      <c r="A202" s="55">
        <f>IF(Commande!A139&lt;&gt;"",Commande!A139,"")</f>
        <v>13305</v>
      </c>
      <c r="B202" s="55" t="str">
        <f>IF(Commande!J139&lt;&gt;"",Commande!J139,"")</f>
        <v>S10</v>
      </c>
      <c r="C202" s="59" t="str">
        <f>IF(Commande!B139&lt;&gt;"",Commande!B139,"")</f>
        <v>DELOSPERMA WHEELS OF WONDER</v>
      </c>
      <c r="D202" s="59" t="str">
        <f>IF(Commande!C139&lt;&gt;"",Commande!C139,"")</f>
        <v>Fire</v>
      </c>
      <c r="E202" s="55">
        <f>IF(Commande!F139&lt;&gt;"",Commande!F139,"")</f>
        <v>6</v>
      </c>
      <c r="F202" s="55" t="str">
        <f>IF(Commande!D139&lt;&gt;"",Commande!D139,"")</f>
        <v>B</v>
      </c>
      <c r="G202" s="55" t="str">
        <f>IF(Commande!L139&lt;&gt;"",Commande!L139,"")</f>
        <v>M3</v>
      </c>
      <c r="H202" s="55" t="str">
        <f>IF(Commande!H139&lt;&gt;"",Commande!H139,"")</f>
        <v>B</v>
      </c>
      <c r="I202" s="55">
        <f>IF(Commande!I139&lt;&gt;"",Commande!I139,"")</f>
        <v>0.15</v>
      </c>
      <c r="J202" s="55">
        <f>IF($J$9=36,Commande!AB139,IF($J$9=37,Commande!AC139,IF($J$9=38,Commande!AD139,IF($J$9=39,Commande!AE139,IF($J$9=40,Commande!AF139,IF($J$9=41,Commande!AG139,IF($J$9=42,Commande!AH139,IF($J$9=43,Commande!AI139,IF($J$9=44,Commande!AJ139,IF($J$9=45,Commande!AK139,IF($J$9=46,Commande!AL139,IF($J$9=47,Commande!AL139,IF($J$9=48,Commande!AM139,IF($J$9=49,Commande!AN139,IF($J$9=50,Commande!AO139,IF($J$9=51,Commande!AP139,IF($J$9=52,Commande!AQ139,IF($J$9=1,Commande!AR139,IF($J$9=2,Commande!AS139,IF($J$9=3,Commande!AT139,IF($J$9=4,Commande!AU139,IF($J$9=5,Commande!AV139,IF($J$9=6,Commande!AW139,IF($J$9=7,Commande!AX139,IF($J$9=8,Commande!AY139,IF($J$9=9,Commande!AZ139,IF($J$9=10,Commande!BA139,IF($J$9=11,Commande!BB139,IF($J$9=12,Commande!BC139,IF($J$9=13,Commande!BD139,IF($J$9=14,Commande!BE139,IF($J$9=15,Commande!BF139,IF($J$9=16,Commande!BG139,IF($J$9=17,Commande!BH139,IF($J$9=18,Commande!BI139,IF($J$9=19,Commande!BJ139,IF($J$9=20,Commande!BK139,IF($J$9=21,Commande!BL139,IF($J$9=22,Commande!BM139,IF($J$9=23,Commande!BN139,IF($J$9=24,Commande!BO139,IF($J$9=25,Commande!BP139,IF($J$9=26,Commande!R139,IF($J$9=27,Commande!S139,IF($J$9=28,Commande!T139,IF($J$9=29,Commande!U139,IF($J$9=30,Commande!V139,IF($J$9=31,Commande!W139,IF($J$9=32,Commande!X139,IF($J$9=33,Commande!Y139,IF($J$9=34,Commande!Z139,IF($J$9=35,Commande!AA139,))))))))))))))))))))))))))))))))))))))))))))))))))))</f>
        <v>0</v>
      </c>
      <c r="K202" s="55" t="str">
        <f>IF(Commande!O139=0,"","Erreur")</f>
        <v/>
      </c>
    </row>
    <row r="203" spans="1:11">
      <c r="A203" s="55">
        <f>IF(Commande!A140&lt;&gt;"",Commande!A140,"")</f>
        <v>13307</v>
      </c>
      <c r="B203" s="55" t="str">
        <f>IF(Commande!J140&lt;&gt;"",Commande!J140,"")</f>
        <v>S10</v>
      </c>
      <c r="C203" s="59" t="str">
        <f>IF(Commande!B140&lt;&gt;"",Commande!B140,"")</f>
        <v>DELOSPERMA WHEELS OF WONDER</v>
      </c>
      <c r="D203" s="59" t="str">
        <f>IF(Commande!C140&lt;&gt;"",Commande!C140,"")</f>
        <v>Golden</v>
      </c>
      <c r="E203" s="55">
        <f>IF(Commande!F140&lt;&gt;"",Commande!F140,"")</f>
        <v>6</v>
      </c>
      <c r="F203" s="55" t="str">
        <f>IF(Commande!D140&lt;&gt;"",Commande!D140,"")</f>
        <v>B</v>
      </c>
      <c r="G203" s="55" t="str">
        <f>IF(Commande!L140&lt;&gt;"",Commande!L140,"")</f>
        <v>M3</v>
      </c>
      <c r="H203" s="55" t="str">
        <f>IF(Commande!H140&lt;&gt;"",Commande!H140,"")</f>
        <v>B</v>
      </c>
      <c r="I203" s="55">
        <f>IF(Commande!I140&lt;&gt;"",Commande!I140,"")</f>
        <v>0.15</v>
      </c>
      <c r="J203" s="55">
        <f>IF($J$9=36,Commande!AB140,IF($J$9=37,Commande!AC140,IF($J$9=38,Commande!AD140,IF($J$9=39,Commande!AE140,IF($J$9=40,Commande!AF140,IF($J$9=41,Commande!AG140,IF($J$9=42,Commande!AH140,IF($J$9=43,Commande!AI140,IF($J$9=44,Commande!AJ140,IF($J$9=45,Commande!AK140,IF($J$9=46,Commande!AL140,IF($J$9=47,Commande!AL140,IF($J$9=48,Commande!AM140,IF($J$9=49,Commande!AN140,IF($J$9=50,Commande!AO140,IF($J$9=51,Commande!AP140,IF($J$9=52,Commande!AQ140,IF($J$9=1,Commande!AR140,IF($J$9=2,Commande!AS140,IF($J$9=3,Commande!AT140,IF($J$9=4,Commande!AU140,IF($J$9=5,Commande!AV140,IF($J$9=6,Commande!AW140,IF($J$9=7,Commande!AX140,IF($J$9=8,Commande!AY140,IF($J$9=9,Commande!AZ140,IF($J$9=10,Commande!BA140,IF($J$9=11,Commande!BB140,IF($J$9=12,Commande!BC140,IF($J$9=13,Commande!BD140,IF($J$9=14,Commande!BE140,IF($J$9=15,Commande!BF140,IF($J$9=16,Commande!BG140,IF($J$9=17,Commande!BH140,IF($J$9=18,Commande!BI140,IF($J$9=19,Commande!BJ140,IF($J$9=20,Commande!BK140,IF($J$9=21,Commande!BL140,IF($J$9=22,Commande!BM140,IF($J$9=23,Commande!BN140,IF($J$9=24,Commande!BO140,IF($J$9=25,Commande!BP140,IF($J$9=26,Commande!R140,IF($J$9=27,Commande!S140,IF($J$9=28,Commande!T140,IF($J$9=29,Commande!U140,IF($J$9=30,Commande!V140,IF($J$9=31,Commande!W140,IF($J$9=32,Commande!X140,IF($J$9=33,Commande!Y140,IF($J$9=34,Commande!Z140,IF($J$9=35,Commande!AA140,))))))))))))))))))))))))))))))))))))))))))))))))))))</f>
        <v>0</v>
      </c>
      <c r="K203" s="55" t="str">
        <f>IF(Commande!O140=0,"","Erreur")</f>
        <v/>
      </c>
    </row>
    <row r="204" spans="1:11">
      <c r="A204" s="55">
        <f>IF(Commande!A141&lt;&gt;"",Commande!A141,"")</f>
        <v>13306</v>
      </c>
      <c r="B204" s="55" t="str">
        <f>IF(Commande!J141&lt;&gt;"",Commande!J141,"")</f>
        <v>S10</v>
      </c>
      <c r="C204" s="59" t="str">
        <f>IF(Commande!B141&lt;&gt;"",Commande!B141,"")</f>
        <v>DELOSPERMA WHEELS OF WONDER</v>
      </c>
      <c r="D204" s="59" t="str">
        <f>IF(Commande!C141&lt;&gt;"",Commande!C141,"")</f>
        <v>Hot Pink</v>
      </c>
      <c r="E204" s="55">
        <f>IF(Commande!F141&lt;&gt;"",Commande!F141,"")</f>
        <v>6</v>
      </c>
      <c r="F204" s="55" t="str">
        <f>IF(Commande!D141&lt;&gt;"",Commande!D141,"")</f>
        <v>B</v>
      </c>
      <c r="G204" s="55" t="str">
        <f>IF(Commande!L141&lt;&gt;"",Commande!L141,"")</f>
        <v>M3</v>
      </c>
      <c r="H204" s="55" t="str">
        <f>IF(Commande!H141&lt;&gt;"",Commande!H141,"")</f>
        <v>B</v>
      </c>
      <c r="I204" s="55">
        <f>IF(Commande!I141&lt;&gt;"",Commande!I141,"")</f>
        <v>0.15</v>
      </c>
      <c r="J204" s="55">
        <f>IF($J$9=36,Commande!AB141,IF($J$9=37,Commande!AC141,IF($J$9=38,Commande!AD141,IF($J$9=39,Commande!AE141,IF($J$9=40,Commande!AF141,IF($J$9=41,Commande!AG141,IF($J$9=42,Commande!AH141,IF($J$9=43,Commande!AI141,IF($J$9=44,Commande!AJ141,IF($J$9=45,Commande!AK141,IF($J$9=46,Commande!AL141,IF($J$9=47,Commande!AL141,IF($J$9=48,Commande!AM141,IF($J$9=49,Commande!AN141,IF($J$9=50,Commande!AO141,IF($J$9=51,Commande!AP141,IF($J$9=52,Commande!AQ141,IF($J$9=1,Commande!AR141,IF($J$9=2,Commande!AS141,IF($J$9=3,Commande!AT141,IF($J$9=4,Commande!AU141,IF($J$9=5,Commande!AV141,IF($J$9=6,Commande!AW141,IF($J$9=7,Commande!AX141,IF($J$9=8,Commande!AY141,IF($J$9=9,Commande!AZ141,IF($J$9=10,Commande!BA141,IF($J$9=11,Commande!BB141,IF($J$9=12,Commande!BC141,IF($J$9=13,Commande!BD141,IF($J$9=14,Commande!BE141,IF($J$9=15,Commande!BF141,IF($J$9=16,Commande!BG141,IF($J$9=17,Commande!BH141,IF($J$9=18,Commande!BI141,IF($J$9=19,Commande!BJ141,IF($J$9=20,Commande!BK141,IF($J$9=21,Commande!BL141,IF($J$9=22,Commande!BM141,IF($J$9=23,Commande!BN141,IF($J$9=24,Commande!BO141,IF($J$9=25,Commande!BP141,IF($J$9=26,Commande!R141,IF($J$9=27,Commande!S141,IF($J$9=28,Commande!T141,IF($J$9=29,Commande!U141,IF($J$9=30,Commande!V141,IF($J$9=31,Commande!W141,IF($J$9=32,Commande!X141,IF($J$9=33,Commande!Y141,IF($J$9=34,Commande!Z141,IF($J$9=35,Commande!AA141,))))))))))))))))))))))))))))))))))))))))))))))))))))</f>
        <v>0</v>
      </c>
      <c r="K204" s="55" t="str">
        <f>IF(Commande!O141=0,"","Erreur")</f>
        <v/>
      </c>
    </row>
    <row r="205" spans="1:11">
      <c r="A205" s="55">
        <f>IF(Commande!A142&lt;&gt;"",Commande!A142,"")</f>
        <v>27496</v>
      </c>
      <c r="B205" s="55" t="str">
        <f>IF(Commande!J142&lt;&gt;"",Commande!J142,"")</f>
        <v>S10</v>
      </c>
      <c r="C205" s="59" t="str">
        <f>IF(Commande!B142&lt;&gt;"",Commande!B142,"")</f>
        <v>DELOSPERMA WHEELS OF WONDER</v>
      </c>
      <c r="D205" s="59" t="str">
        <f>IF(Commande!C142&lt;&gt;"",Commande!C142,"")</f>
        <v>Hot Red</v>
      </c>
      <c r="E205" s="55">
        <f>IF(Commande!F142&lt;&gt;"",Commande!F142,"")</f>
        <v>6</v>
      </c>
      <c r="F205" s="55" t="str">
        <f>IF(Commande!D142&lt;&gt;"",Commande!D142,"")</f>
        <v>B</v>
      </c>
      <c r="G205" s="55" t="str">
        <f>IF(Commande!L142&lt;&gt;"",Commande!L142,"")</f>
        <v>M3</v>
      </c>
      <c r="H205" s="55" t="str">
        <f>IF(Commande!H142&lt;&gt;"",Commande!H142,"")</f>
        <v>B</v>
      </c>
      <c r="I205" s="55">
        <f>IF(Commande!I142&lt;&gt;"",Commande!I142,"")</f>
        <v>0.15</v>
      </c>
      <c r="J205" s="55">
        <f>IF($J$9=36,Commande!AB142,IF($J$9=37,Commande!AC142,IF($J$9=38,Commande!AD142,IF($J$9=39,Commande!AE142,IF($J$9=40,Commande!AF142,IF($J$9=41,Commande!AG142,IF($J$9=42,Commande!AH142,IF($J$9=43,Commande!AI142,IF($J$9=44,Commande!AJ142,IF($J$9=45,Commande!AK142,IF($J$9=46,Commande!AL142,IF($J$9=47,Commande!AL142,IF($J$9=48,Commande!AM142,IF($J$9=49,Commande!AN142,IF($J$9=50,Commande!AO142,IF($J$9=51,Commande!AP142,IF($J$9=52,Commande!AQ142,IF($J$9=1,Commande!AR142,IF($J$9=2,Commande!AS142,IF($J$9=3,Commande!AT142,IF($J$9=4,Commande!AU142,IF($J$9=5,Commande!AV142,IF($J$9=6,Commande!AW142,IF($J$9=7,Commande!AX142,IF($J$9=8,Commande!AY142,IF($J$9=9,Commande!AZ142,IF($J$9=10,Commande!BA142,IF($J$9=11,Commande!BB142,IF($J$9=12,Commande!BC142,IF($J$9=13,Commande!BD142,IF($J$9=14,Commande!BE142,IF($J$9=15,Commande!BF142,IF($J$9=16,Commande!BG142,IF($J$9=17,Commande!BH142,IF($J$9=18,Commande!BI142,IF($J$9=19,Commande!BJ142,IF($J$9=20,Commande!BK142,IF($J$9=21,Commande!BL142,IF($J$9=22,Commande!BM142,IF($J$9=23,Commande!BN142,IF($J$9=24,Commande!BO142,IF($J$9=25,Commande!BP142,IF($J$9=26,Commande!R142,IF($J$9=27,Commande!S142,IF($J$9=28,Commande!T142,IF($J$9=29,Commande!U142,IF($J$9=30,Commande!V142,IF($J$9=31,Commande!W142,IF($J$9=32,Commande!X142,IF($J$9=33,Commande!Y142,IF($J$9=34,Commande!Z142,IF($J$9=35,Commande!AA142,))))))))))))))))))))))))))))))))))))))))))))))))))))</f>
        <v>0</v>
      </c>
      <c r="K205" s="55" t="str">
        <f>IF(Commande!O142=0,"","Erreur")</f>
        <v/>
      </c>
    </row>
    <row r="206" spans="1:11">
      <c r="A206" s="55">
        <f>IF(Commande!A143&lt;&gt;"",Commande!A143,"")</f>
        <v>15248</v>
      </c>
      <c r="B206" s="55" t="str">
        <f>IF(Commande!J143&lt;&gt;"",Commande!J143,"")</f>
        <v>S10</v>
      </c>
      <c r="C206" s="59" t="str">
        <f>IF(Commande!B143&lt;&gt;"",Commande!B143,"")</f>
        <v>DELOSPERMA WHEELS OF WONDER</v>
      </c>
      <c r="D206" s="59" t="str">
        <f>IF(Commande!C143&lt;&gt;"",Commande!C143,"")</f>
        <v>Orange</v>
      </c>
      <c r="E206" s="55">
        <f>IF(Commande!F143&lt;&gt;"",Commande!F143,"")</f>
        <v>6</v>
      </c>
      <c r="F206" s="55" t="str">
        <f>IF(Commande!D143&lt;&gt;"",Commande!D143,"")</f>
        <v>B</v>
      </c>
      <c r="G206" s="55" t="str">
        <f>IF(Commande!L143&lt;&gt;"",Commande!L143,"")</f>
        <v>M3</v>
      </c>
      <c r="H206" s="55" t="str">
        <f>IF(Commande!H143&lt;&gt;"",Commande!H143,"")</f>
        <v>B</v>
      </c>
      <c r="I206" s="55">
        <f>IF(Commande!I143&lt;&gt;"",Commande!I143,"")</f>
        <v>0.15</v>
      </c>
      <c r="J206" s="55">
        <f>IF($J$9=36,Commande!AB143,IF($J$9=37,Commande!AC143,IF($J$9=38,Commande!AD143,IF($J$9=39,Commande!AE143,IF($J$9=40,Commande!AF143,IF($J$9=41,Commande!AG143,IF($J$9=42,Commande!AH143,IF($J$9=43,Commande!AI143,IF($J$9=44,Commande!AJ143,IF($J$9=45,Commande!AK143,IF($J$9=46,Commande!AL143,IF($J$9=47,Commande!AL143,IF($J$9=48,Commande!AM143,IF($J$9=49,Commande!AN143,IF($J$9=50,Commande!AO143,IF($J$9=51,Commande!AP143,IF($J$9=52,Commande!AQ143,IF($J$9=1,Commande!AR143,IF($J$9=2,Commande!AS143,IF($J$9=3,Commande!AT143,IF($J$9=4,Commande!AU143,IF($J$9=5,Commande!AV143,IF($J$9=6,Commande!AW143,IF($J$9=7,Commande!AX143,IF($J$9=8,Commande!AY143,IF($J$9=9,Commande!AZ143,IF($J$9=10,Commande!BA143,IF($J$9=11,Commande!BB143,IF($J$9=12,Commande!BC143,IF($J$9=13,Commande!BD143,IF($J$9=14,Commande!BE143,IF($J$9=15,Commande!BF143,IF($J$9=16,Commande!BG143,IF($J$9=17,Commande!BH143,IF($J$9=18,Commande!BI143,IF($J$9=19,Commande!BJ143,IF($J$9=20,Commande!BK143,IF($J$9=21,Commande!BL143,IF($J$9=22,Commande!BM143,IF($J$9=23,Commande!BN143,IF($J$9=24,Commande!BO143,IF($J$9=25,Commande!BP143,IF($J$9=26,Commande!R143,IF($J$9=27,Commande!S143,IF($J$9=28,Commande!T143,IF($J$9=29,Commande!U143,IF($J$9=30,Commande!V143,IF($J$9=31,Commande!W143,IF($J$9=32,Commande!X143,IF($J$9=33,Commande!Y143,IF($J$9=34,Commande!Z143,IF($J$9=35,Commande!AA143,))))))))))))))))))))))))))))))))))))))))))))))))))))</f>
        <v>0</v>
      </c>
      <c r="K206" s="55" t="str">
        <f>IF(Commande!O143=0,"","Erreur")</f>
        <v/>
      </c>
    </row>
    <row r="207" spans="1:11">
      <c r="A207" s="55">
        <f>IF(Commande!A144&lt;&gt;"",Commande!A144,"")</f>
        <v>22926</v>
      </c>
      <c r="B207" s="55" t="str">
        <f>IF(Commande!J144&lt;&gt;"",Commande!J144,"")</f>
        <v>S10</v>
      </c>
      <c r="C207" s="59" t="str">
        <f>IF(Commande!B144&lt;&gt;"",Commande!B144,"")</f>
        <v>DELOSPERMA WHEELS OF WONDER</v>
      </c>
      <c r="D207" s="59" t="str">
        <f>IF(Commande!C144&lt;&gt;"",Commande!C144,"")</f>
        <v>Purple</v>
      </c>
      <c r="E207" s="55">
        <f>IF(Commande!F144&lt;&gt;"",Commande!F144,"")</f>
        <v>6</v>
      </c>
      <c r="F207" s="55" t="str">
        <f>IF(Commande!D144&lt;&gt;"",Commande!D144,"")</f>
        <v>B</v>
      </c>
      <c r="G207" s="55" t="str">
        <f>IF(Commande!L144&lt;&gt;"",Commande!L144,"")</f>
        <v>M3</v>
      </c>
      <c r="H207" s="55" t="str">
        <f>IF(Commande!H144&lt;&gt;"",Commande!H144,"")</f>
        <v>B</v>
      </c>
      <c r="I207" s="55">
        <f>IF(Commande!I144&lt;&gt;"",Commande!I144,"")</f>
        <v>0.15</v>
      </c>
      <c r="J207" s="55">
        <f>IF($J$9=36,Commande!AB144,IF($J$9=37,Commande!AC144,IF($J$9=38,Commande!AD144,IF($J$9=39,Commande!AE144,IF($J$9=40,Commande!AF144,IF($J$9=41,Commande!AG144,IF($J$9=42,Commande!AH144,IF($J$9=43,Commande!AI144,IF($J$9=44,Commande!AJ144,IF($J$9=45,Commande!AK144,IF($J$9=46,Commande!AL144,IF($J$9=47,Commande!AL144,IF($J$9=48,Commande!AM144,IF($J$9=49,Commande!AN144,IF($J$9=50,Commande!AO144,IF($J$9=51,Commande!AP144,IF($J$9=52,Commande!AQ144,IF($J$9=1,Commande!AR144,IF($J$9=2,Commande!AS144,IF($J$9=3,Commande!AT144,IF($J$9=4,Commande!AU144,IF($J$9=5,Commande!AV144,IF($J$9=6,Commande!AW144,IF($J$9=7,Commande!AX144,IF($J$9=8,Commande!AY144,IF($J$9=9,Commande!AZ144,IF($J$9=10,Commande!BA144,IF($J$9=11,Commande!BB144,IF($J$9=12,Commande!BC144,IF($J$9=13,Commande!BD144,IF($J$9=14,Commande!BE144,IF($J$9=15,Commande!BF144,IF($J$9=16,Commande!BG144,IF($J$9=17,Commande!BH144,IF($J$9=18,Commande!BI144,IF($J$9=19,Commande!BJ144,IF($J$9=20,Commande!BK144,IF($J$9=21,Commande!BL144,IF($J$9=22,Commande!BM144,IF($J$9=23,Commande!BN144,IF($J$9=24,Commande!BO144,IF($J$9=25,Commande!BP144,IF($J$9=26,Commande!R144,IF($J$9=27,Commande!S144,IF($J$9=28,Commande!T144,IF($J$9=29,Commande!U144,IF($J$9=30,Commande!V144,IF($J$9=31,Commande!W144,IF($J$9=32,Commande!X144,IF($J$9=33,Commande!Y144,IF($J$9=34,Commande!Z144,IF($J$9=35,Commande!AA144,))))))))))))))))))))))))))))))))))))))))))))))))))))</f>
        <v>0</v>
      </c>
      <c r="K207" s="55" t="str">
        <f>IF(Commande!O144=0,"","Erreur")</f>
        <v/>
      </c>
    </row>
    <row r="208" spans="1:11">
      <c r="A208" s="55">
        <f>IF(Commande!A145&lt;&gt;"",Commande!A145,"")</f>
        <v>15247</v>
      </c>
      <c r="B208" s="55" t="str">
        <f>IF(Commande!J145&lt;&gt;"",Commande!J145,"")</f>
        <v>S10</v>
      </c>
      <c r="C208" s="59" t="str">
        <f>IF(Commande!B145&lt;&gt;"",Commande!B145,"")</f>
        <v>DELOSPERMA WHEELS OF WONDER</v>
      </c>
      <c r="D208" s="59" t="str">
        <f>IF(Commande!C145&lt;&gt;"",Commande!C145,"")</f>
        <v>White</v>
      </c>
      <c r="E208" s="55">
        <f>IF(Commande!F145&lt;&gt;"",Commande!F145,"")</f>
        <v>6</v>
      </c>
      <c r="F208" s="55" t="str">
        <f>IF(Commande!D145&lt;&gt;"",Commande!D145,"")</f>
        <v>B</v>
      </c>
      <c r="G208" s="55" t="str">
        <f>IF(Commande!L145&lt;&gt;"",Commande!L145,"")</f>
        <v>M3</v>
      </c>
      <c r="H208" s="55" t="str">
        <f>IF(Commande!H145&lt;&gt;"",Commande!H145,"")</f>
        <v>B</v>
      </c>
      <c r="I208" s="55">
        <f>IF(Commande!I145&lt;&gt;"",Commande!I145,"")</f>
        <v>0.15</v>
      </c>
      <c r="J208" s="55">
        <f>IF($J$9=36,Commande!AB145,IF($J$9=37,Commande!AC145,IF($J$9=38,Commande!AD145,IF($J$9=39,Commande!AE145,IF($J$9=40,Commande!AF145,IF($J$9=41,Commande!AG145,IF($J$9=42,Commande!AH145,IF($J$9=43,Commande!AI145,IF($J$9=44,Commande!AJ145,IF($J$9=45,Commande!AK145,IF($J$9=46,Commande!AL145,IF($J$9=47,Commande!AL145,IF($J$9=48,Commande!AM145,IF($J$9=49,Commande!AN145,IF($J$9=50,Commande!AO145,IF($J$9=51,Commande!AP145,IF($J$9=52,Commande!AQ145,IF($J$9=1,Commande!AR145,IF($J$9=2,Commande!AS145,IF($J$9=3,Commande!AT145,IF($J$9=4,Commande!AU145,IF($J$9=5,Commande!AV145,IF($J$9=6,Commande!AW145,IF($J$9=7,Commande!AX145,IF($J$9=8,Commande!AY145,IF($J$9=9,Commande!AZ145,IF($J$9=10,Commande!BA145,IF($J$9=11,Commande!BB145,IF($J$9=12,Commande!BC145,IF($J$9=13,Commande!BD145,IF($J$9=14,Commande!BE145,IF($J$9=15,Commande!BF145,IF($J$9=16,Commande!BG145,IF($J$9=17,Commande!BH145,IF($J$9=18,Commande!BI145,IF($J$9=19,Commande!BJ145,IF($J$9=20,Commande!BK145,IF($J$9=21,Commande!BL145,IF($J$9=22,Commande!BM145,IF($J$9=23,Commande!BN145,IF($J$9=24,Commande!BO145,IF($J$9=25,Commande!BP145,IF($J$9=26,Commande!R145,IF($J$9=27,Commande!S145,IF($J$9=28,Commande!T145,IF($J$9=29,Commande!U145,IF($J$9=30,Commande!V145,IF($J$9=31,Commande!W145,IF($J$9=32,Commande!X145,IF($J$9=33,Commande!Y145,IF($J$9=34,Commande!Z145,IF($J$9=35,Commande!AA145,))))))))))))))))))))))))))))))))))))))))))))))))))))</f>
        <v>0</v>
      </c>
      <c r="K208" s="55" t="str">
        <f>IF(Commande!O145=0,"","Erreur")</f>
        <v/>
      </c>
    </row>
    <row r="209" spans="1:11">
      <c r="A209" s="55">
        <f>IF(Commande!A146&lt;&gt;"",Commande!A146,"")</f>
        <v>13445</v>
      </c>
      <c r="B209" s="55" t="str">
        <f>IF(Commande!J146&lt;&gt;"",Commande!J146,"")</f>
        <v>S10</v>
      </c>
      <c r="C209" s="59" t="str">
        <f>IF(Commande!B146&lt;&gt;"",Commande!B146,"")</f>
        <v>DELOSPERMA WHEELS OF WONDER</v>
      </c>
      <c r="D209" s="59" t="str">
        <f>IF(Commande!C146&lt;&gt;"",Commande!C146,"")</f>
        <v>Variés</v>
      </c>
      <c r="E209" s="55">
        <f>IF(Commande!F146&lt;&gt;"",Commande!F146,"")</f>
        <v>6</v>
      </c>
      <c r="F209" s="55" t="str">
        <f>IF(Commande!D146&lt;&gt;"",Commande!D146,"")</f>
        <v>B</v>
      </c>
      <c r="G209" s="55" t="str">
        <f>IF(Commande!L146&lt;&gt;"",Commande!L146,"")</f>
        <v>M3</v>
      </c>
      <c r="H209" s="55" t="str">
        <f>IF(Commande!H146&lt;&gt;"",Commande!H146,"")</f>
        <v>B</v>
      </c>
      <c r="I209" s="55">
        <f>IF(Commande!I146&lt;&gt;"",Commande!I146,"")</f>
        <v>0.15</v>
      </c>
      <c r="J209" s="55">
        <f>IF($J$9=36,Commande!AB146,IF($J$9=37,Commande!AC146,IF($J$9=38,Commande!AD146,IF($J$9=39,Commande!AE146,IF($J$9=40,Commande!AF146,IF($J$9=41,Commande!AG146,IF($J$9=42,Commande!AH146,IF($J$9=43,Commande!AI146,IF($J$9=44,Commande!AJ146,IF($J$9=45,Commande!AK146,IF($J$9=46,Commande!AL146,IF($J$9=47,Commande!AL146,IF($J$9=48,Commande!AM146,IF($J$9=49,Commande!AN146,IF($J$9=50,Commande!AO146,IF($J$9=51,Commande!AP146,IF($J$9=52,Commande!AQ146,IF($J$9=1,Commande!AR146,IF($J$9=2,Commande!AS146,IF($J$9=3,Commande!AT146,IF($J$9=4,Commande!AU146,IF($J$9=5,Commande!AV146,IF($J$9=6,Commande!AW146,IF($J$9=7,Commande!AX146,IF($J$9=8,Commande!AY146,IF($J$9=9,Commande!AZ146,IF($J$9=10,Commande!BA146,IF($J$9=11,Commande!BB146,IF($J$9=12,Commande!BC146,IF($J$9=13,Commande!BD146,IF($J$9=14,Commande!BE146,IF($J$9=15,Commande!BF146,IF($J$9=16,Commande!BG146,IF($J$9=17,Commande!BH146,IF($J$9=18,Commande!BI146,IF($J$9=19,Commande!BJ146,IF($J$9=20,Commande!BK146,IF($J$9=21,Commande!BL146,IF($J$9=22,Commande!BM146,IF($J$9=23,Commande!BN146,IF($J$9=24,Commande!BO146,IF($J$9=25,Commande!BP146,IF($J$9=26,Commande!R146,IF($J$9=27,Commande!S146,IF($J$9=28,Commande!T146,IF($J$9=29,Commande!U146,IF($J$9=30,Commande!V146,IF($J$9=31,Commande!W146,IF($J$9=32,Commande!X146,IF($J$9=33,Commande!Y146,IF($J$9=34,Commande!Z146,IF($J$9=35,Commande!AA146,))))))))))))))))))))))))))))))))))))))))))))))))))))</f>
        <v>0</v>
      </c>
      <c r="K209" s="55" t="str">
        <f>IF(Commande!O146=0,"","Erreur")</f>
        <v/>
      </c>
    </row>
    <row r="210" spans="1:11" hidden="1">
      <c r="A210" s="91"/>
      <c r="B210" s="91"/>
      <c r="C210" s="92" t="s">
        <v>526</v>
      </c>
      <c r="D210" s="92"/>
      <c r="E210" s="91"/>
      <c r="F210" s="91"/>
      <c r="G210" s="91"/>
      <c r="H210" s="91"/>
      <c r="I210" s="91"/>
      <c r="J210" s="91">
        <f>SUBTOTAL(9,J202:J209)</f>
        <v>0</v>
      </c>
      <c r="K210" s="91"/>
    </row>
    <row r="211" spans="1:11">
      <c r="A211" s="55">
        <f>IF(Commande!A147&lt;&gt;"",Commande!A147,"")</f>
        <v>25920</v>
      </c>
      <c r="B211" s="55" t="str">
        <f>IF(Commande!J147&lt;&gt;"",Commande!J147,"")</f>
        <v>S3B</v>
      </c>
      <c r="C211" s="59" t="str">
        <f>IF(Commande!B147&lt;&gt;"",Commande!B147,"")</f>
        <v>DELPHINIUM</v>
      </c>
      <c r="D211" s="59" t="str">
        <f>IF(Commande!C147&lt;&gt;"",Commande!C147,"")</f>
        <v>Fantasy variés</v>
      </c>
      <c r="E211" s="55">
        <f>IF(Commande!F147&lt;&gt;"",Commande!F147,"")</f>
        <v>8</v>
      </c>
      <c r="F211" s="55" t="str">
        <f>IF(Commande!D147&lt;&gt;"",Commande!D147,"")</f>
        <v>S</v>
      </c>
      <c r="G211" s="55" t="str">
        <f>IF(Commande!L147&lt;&gt;"",Commande!L147,"")</f>
        <v>M3</v>
      </c>
      <c r="H211" s="55" t="str">
        <f>IF(Commande!H147&lt;&gt;"",Commande!H147,"")</f>
        <v xml:space="preserve">C  </v>
      </c>
      <c r="I211" s="55" t="str">
        <f>IF(Commande!I147&lt;&gt;"",Commande!I147,"")</f>
        <v/>
      </c>
      <c r="J211" s="55">
        <f>IF($J$9=36,Commande!AB147,IF($J$9=37,Commande!AC147,IF($J$9=38,Commande!AD147,IF($J$9=39,Commande!AE147,IF($J$9=40,Commande!AF147,IF($J$9=41,Commande!AG147,IF($J$9=42,Commande!AH147,IF($J$9=43,Commande!AI147,IF($J$9=44,Commande!AJ147,IF($J$9=45,Commande!AK147,IF($J$9=46,Commande!AL147,IF($J$9=47,Commande!AL147,IF($J$9=48,Commande!AM147,IF($J$9=49,Commande!AN147,IF($J$9=50,Commande!AO147,IF($J$9=51,Commande!AP147,IF($J$9=52,Commande!AQ147,IF($J$9=1,Commande!AR147,IF($J$9=2,Commande!AS147,IF($J$9=3,Commande!AT147,IF($J$9=4,Commande!AU147,IF($J$9=5,Commande!AV147,IF($J$9=6,Commande!AW147,IF($J$9=7,Commande!AX147,IF($J$9=8,Commande!AY147,IF($J$9=9,Commande!AZ147,IF($J$9=10,Commande!BA147,IF($J$9=11,Commande!BB147,IF($J$9=12,Commande!BC147,IF($J$9=13,Commande!BD147,IF($J$9=14,Commande!BE147,IF($J$9=15,Commande!BF147,IF($J$9=16,Commande!BG147,IF($J$9=17,Commande!BH147,IF($J$9=18,Commande!BI147,IF($J$9=19,Commande!BJ147,IF($J$9=20,Commande!BK147,IF($J$9=21,Commande!BL147,IF($J$9=22,Commande!BM147,IF($J$9=23,Commande!BN147,IF($J$9=24,Commande!BO147,IF($J$9=25,Commande!BP147,IF($J$9=26,Commande!R147,IF($J$9=27,Commande!S147,IF($J$9=28,Commande!T147,IF($J$9=29,Commande!U147,IF($J$9=30,Commande!V147,IF($J$9=31,Commande!W147,IF($J$9=32,Commande!X147,IF($J$9=33,Commande!Y147,IF($J$9=34,Commande!Z147,IF($J$9=35,Commande!AA147,))))))))))))))))))))))))))))))))))))))))))))))))))))</f>
        <v>0</v>
      </c>
      <c r="K211" s="55" t="str">
        <f>IF(Commande!O147=0,"","Erreur")</f>
        <v/>
      </c>
    </row>
    <row r="212" spans="1:11" hidden="1">
      <c r="A212" s="91"/>
      <c r="B212" s="91"/>
      <c r="C212" s="92" t="s">
        <v>817</v>
      </c>
      <c r="D212" s="92"/>
      <c r="E212" s="91"/>
      <c r="F212" s="91"/>
      <c r="G212" s="91"/>
      <c r="H212" s="91"/>
      <c r="I212" s="91"/>
      <c r="J212" s="91">
        <f>SUBTOTAL(9,J211:J211)</f>
        <v>0</v>
      </c>
      <c r="K212" s="91"/>
    </row>
    <row r="213" spans="1:11" hidden="1">
      <c r="A213" s="55" t="str">
        <f>IF(Commande!A148&lt;&gt;"",Commande!A148,"")</f>
        <v/>
      </c>
      <c r="B213" s="55" t="str">
        <f>IF(Commande!J148&lt;&gt;"",Commande!J148,"")</f>
        <v>E</v>
      </c>
      <c r="C213" s="59" t="str">
        <f>IF(Commande!B148&lt;&gt;"",Commande!B148,"")</f>
        <v>Dianthus (œillets)</v>
      </c>
      <c r="D213" s="59" t="str">
        <f>IF(Commande!C148&lt;&gt;"",Commande!C148,"")</f>
        <v/>
      </c>
      <c r="E213" s="55" t="str">
        <f>IF(Commande!F148&lt;&gt;"",Commande!F148,"")</f>
        <v/>
      </c>
      <c r="F213" s="55" t="str">
        <f>IF(Commande!D148&lt;&gt;"",Commande!D148,"")</f>
        <v/>
      </c>
      <c r="G213" s="55" t="str">
        <f>IF(Commande!L148&lt;&gt;"",Commande!L148,"")</f>
        <v/>
      </c>
      <c r="H213" s="55" t="str">
        <f>IF(Commande!H148&lt;&gt;"",Commande!H148,"")</f>
        <v/>
      </c>
      <c r="I213" s="55" t="str">
        <f>IF(Commande!I148&lt;&gt;"",Commande!I148,"")</f>
        <v/>
      </c>
      <c r="J213" s="55">
        <f>IF($J$9=36,Commande!AB148,IF($J$9=37,Commande!AC148,IF($J$9=38,Commande!AD148,IF($J$9=39,Commande!AE148,IF($J$9=40,Commande!AF148,IF($J$9=41,Commande!AG148,IF($J$9=42,Commande!AH148,IF($J$9=43,Commande!AI148,IF($J$9=44,Commande!AJ148,IF($J$9=45,Commande!AK148,IF($J$9=46,Commande!AL148,IF($J$9=47,Commande!AL148,IF($J$9=48,Commande!AM148,IF($J$9=49,Commande!AN148,IF($J$9=50,Commande!AO148,IF($J$9=51,Commande!AP148,IF($J$9=52,Commande!AQ148,IF($J$9=1,Commande!AR148,IF($J$9=2,Commande!AS148,IF($J$9=3,Commande!AT148,IF($J$9=4,Commande!AU148,IF($J$9=5,Commande!AV148,IF($J$9=6,Commande!AW148,IF($J$9=7,Commande!AX148,IF($J$9=8,Commande!AY148,IF($J$9=9,Commande!AZ148,IF($J$9=10,Commande!BA148,IF($J$9=11,Commande!BB148,IF($J$9=12,Commande!BC148,IF($J$9=13,Commande!BD148,IF($J$9=14,Commande!BE148,IF($J$9=15,Commande!BF148,IF($J$9=16,Commande!BG148,IF($J$9=17,Commande!BH148,IF($J$9=18,Commande!BI148,IF($J$9=19,Commande!BJ148,IF($J$9=20,Commande!BK148,IF($J$9=21,Commande!BL148,IF($J$9=22,Commande!BM148,IF($J$9=23,Commande!BN148,IF($J$9=24,Commande!BO148,IF($J$9=25,Commande!BP148,IF($J$9=26,Commande!R148,IF($J$9=27,Commande!S148,IF($J$9=28,Commande!T148,IF($J$9=29,Commande!U148,IF($J$9=30,Commande!V148,IF($J$9=31,Commande!W148,IF($J$9=32,Commande!X148,IF($J$9=33,Commande!Y148,IF($J$9=34,Commande!Z148,IF($J$9=35,Commande!AA148,))))))))))))))))))))))))))))))))))))))))))))))))))))</f>
        <v>0</v>
      </c>
      <c r="K213" s="55" t="str">
        <f>IF(Commande!O148=0,"","Erreur")</f>
        <v/>
      </c>
    </row>
    <row r="214" spans="1:11">
      <c r="A214" s="55">
        <f>IF(Commande!A149&lt;&gt;"",Commande!A149,"")</f>
        <v>27523</v>
      </c>
      <c r="B214" s="55" t="str">
        <f>IF(Commande!J149&lt;&gt;"",Commande!J149,"")</f>
        <v>S3B</v>
      </c>
      <c r="C214" s="59" t="str">
        <f>IF(Commande!B149&lt;&gt;"",Commande!B149,"")</f>
        <v>DIANTHUS SCENT FIRST</v>
      </c>
      <c r="D214" s="59" t="str">
        <f>IF(Commande!C149&lt;&gt;"",Commande!C149,"")</f>
        <v>Variés</v>
      </c>
      <c r="E214" s="55">
        <f>IF(Commande!F149&lt;&gt;"",Commande!F149,"")</f>
        <v>10</v>
      </c>
      <c r="F214" s="55" t="str">
        <f>IF(Commande!D149&lt;&gt;"",Commande!D149,"")</f>
        <v>B</v>
      </c>
      <c r="G214" s="55" t="str">
        <f>IF(Commande!L149&lt;&gt;"",Commande!L149,"")</f>
        <v>M3</v>
      </c>
      <c r="H214" s="55" t="str">
        <f>IF(Commande!H149&lt;&gt;"",Commande!H149,"")</f>
        <v>A</v>
      </c>
      <c r="I214" s="55">
        <f>IF(Commande!I149&lt;&gt;"",Commande!I149,"")</f>
        <v>7.0000000000000007E-2</v>
      </c>
      <c r="J214" s="55">
        <f>IF($J$9=36,Commande!AB149,IF($J$9=37,Commande!AC149,IF($J$9=38,Commande!AD149,IF($J$9=39,Commande!AE149,IF($J$9=40,Commande!AF149,IF($J$9=41,Commande!AG149,IF($J$9=42,Commande!AH149,IF($J$9=43,Commande!AI149,IF($J$9=44,Commande!AJ149,IF($J$9=45,Commande!AK149,IF($J$9=46,Commande!AL149,IF($J$9=47,Commande!AL149,IF($J$9=48,Commande!AM149,IF($J$9=49,Commande!AN149,IF($J$9=50,Commande!AO149,IF($J$9=51,Commande!AP149,IF($J$9=52,Commande!AQ149,IF($J$9=1,Commande!AR149,IF($J$9=2,Commande!AS149,IF($J$9=3,Commande!AT149,IF($J$9=4,Commande!AU149,IF($J$9=5,Commande!AV149,IF($J$9=6,Commande!AW149,IF($J$9=7,Commande!AX149,IF($J$9=8,Commande!AY149,IF($J$9=9,Commande!AZ149,IF($J$9=10,Commande!BA149,IF($J$9=11,Commande!BB149,IF($J$9=12,Commande!BC149,IF($J$9=13,Commande!BD149,IF($J$9=14,Commande!BE149,IF($J$9=15,Commande!BF149,IF($J$9=16,Commande!BG149,IF($J$9=17,Commande!BH149,IF($J$9=18,Commande!BI149,IF($J$9=19,Commande!BJ149,IF($J$9=20,Commande!BK149,IF($J$9=21,Commande!BL149,IF($J$9=22,Commande!BM149,IF($J$9=23,Commande!BN149,IF($J$9=24,Commande!BO149,IF($J$9=25,Commande!BP149,IF($J$9=26,Commande!R149,IF($J$9=27,Commande!S149,IF($J$9=28,Commande!T149,IF($J$9=29,Commande!U149,IF($J$9=30,Commande!V149,IF($J$9=31,Commande!W149,IF($J$9=32,Commande!X149,IF($J$9=33,Commande!Y149,IF($J$9=34,Commande!Z149,IF($J$9=35,Commande!AA149,))))))))))))))))))))))))))))))))))))))))))))))))))))</f>
        <v>0</v>
      </c>
      <c r="K214" s="55" t="str">
        <f>IF(Commande!O149=0,"","Erreur")</f>
        <v/>
      </c>
    </row>
    <row r="215" spans="1:11">
      <c r="A215" s="91"/>
      <c r="B215" s="91"/>
      <c r="C215" s="92" t="s">
        <v>818</v>
      </c>
      <c r="D215" s="92"/>
      <c r="E215" s="91"/>
      <c r="F215" s="91"/>
      <c r="G215" s="91"/>
      <c r="H215" s="91"/>
      <c r="I215" s="91"/>
      <c r="J215" s="91">
        <f>SUBTOTAL(9,J213:J214)</f>
        <v>0</v>
      </c>
      <c r="K215" s="91"/>
    </row>
    <row r="216" spans="1:11">
      <c r="A216" s="55">
        <f>IF(Commande!A150&lt;&gt;"",Commande!A150,"")</f>
        <v>25899</v>
      </c>
      <c r="B216" s="55" t="str">
        <f>IF(Commande!J150&lt;&gt;"",Commande!J150,"")</f>
        <v>S3B</v>
      </c>
      <c r="C216" s="59" t="str">
        <f>IF(Commande!B150&lt;&gt;"",Commande!B150,"")</f>
        <v>DIANTHUS OSCAR</v>
      </c>
      <c r="D216" s="59" t="str">
        <f>IF(Commande!C150&lt;&gt;"",Commande!C150,"")</f>
        <v xml:space="preserve">Cherry                       </v>
      </c>
      <c r="E216" s="55">
        <f>IF(Commande!F150&lt;&gt;"",Commande!F150,"")</f>
        <v>10</v>
      </c>
      <c r="F216" s="55" t="str">
        <f>IF(Commande!D150&lt;&gt;"",Commande!D150,"")</f>
        <v>B</v>
      </c>
      <c r="G216" s="55" t="str">
        <f>IF(Commande!L150&lt;&gt;"",Commande!L150,"")</f>
        <v>M3</v>
      </c>
      <c r="H216" s="55" t="str">
        <f>IF(Commande!H150&lt;&gt;"",Commande!H150,"")</f>
        <v xml:space="preserve">B  </v>
      </c>
      <c r="I216" s="55">
        <f>IF(Commande!I150&lt;&gt;"",Commande!I150,"")</f>
        <v>0.04</v>
      </c>
      <c r="J216" s="55">
        <f>IF($J$9=36,Commande!AB150,IF($J$9=37,Commande!AC150,IF($J$9=38,Commande!AD150,IF($J$9=39,Commande!AE150,IF($J$9=40,Commande!AF150,IF($J$9=41,Commande!AG150,IF($J$9=42,Commande!AH150,IF($J$9=43,Commande!AI150,IF($J$9=44,Commande!AJ150,IF($J$9=45,Commande!AK150,IF($J$9=46,Commande!AL150,IF($J$9=47,Commande!AL150,IF($J$9=48,Commande!AM150,IF($J$9=49,Commande!AN150,IF($J$9=50,Commande!AO150,IF($J$9=51,Commande!AP150,IF($J$9=52,Commande!AQ150,IF($J$9=1,Commande!AR150,IF($J$9=2,Commande!AS150,IF($J$9=3,Commande!AT150,IF($J$9=4,Commande!AU150,IF($J$9=5,Commande!AV150,IF($J$9=6,Commande!AW150,IF($J$9=7,Commande!AX150,IF($J$9=8,Commande!AY150,IF($J$9=9,Commande!AZ150,IF($J$9=10,Commande!BA150,IF($J$9=11,Commande!BB150,IF($J$9=12,Commande!BC150,IF($J$9=13,Commande!BD150,IF($J$9=14,Commande!BE150,IF($J$9=15,Commande!BF150,IF($J$9=16,Commande!BG150,IF($J$9=17,Commande!BH150,IF($J$9=18,Commande!BI150,IF($J$9=19,Commande!BJ150,IF($J$9=20,Commande!BK150,IF($J$9=21,Commande!BL150,IF($J$9=22,Commande!BM150,IF($J$9=23,Commande!BN150,IF($J$9=24,Commande!BO150,IF($J$9=25,Commande!BP150,IF($J$9=26,Commande!R150,IF($J$9=27,Commande!S150,IF($J$9=28,Commande!T150,IF($J$9=29,Commande!U150,IF($J$9=30,Commande!V150,IF($J$9=31,Commande!W150,IF($J$9=32,Commande!X150,IF($J$9=33,Commande!Y150,IF($J$9=34,Commande!Z150,IF($J$9=35,Commande!AA150,))))))))))))))))))))))))))))))))))))))))))))))))))))</f>
        <v>0</v>
      </c>
      <c r="K216" s="55" t="str">
        <f>IF(Commande!O150=0,"","Erreur")</f>
        <v/>
      </c>
    </row>
    <row r="217" spans="1:11">
      <c r="A217" s="55">
        <f>IF(Commande!A151&lt;&gt;"",Commande!A151,"")</f>
        <v>25900</v>
      </c>
      <c r="B217" s="55" t="str">
        <f>IF(Commande!J151&lt;&gt;"",Commande!J151,"")</f>
        <v>S3B</v>
      </c>
      <c r="C217" s="59" t="str">
        <f>IF(Commande!B151&lt;&gt;"",Commande!B151,"")</f>
        <v>DIANTHUS OSCAR</v>
      </c>
      <c r="D217" s="59" t="str">
        <f>IF(Commande!C151&lt;&gt;"",Commande!C151,"")</f>
        <v xml:space="preserve">Dark Red                   </v>
      </c>
      <c r="E217" s="55">
        <f>IF(Commande!F151&lt;&gt;"",Commande!F151,"")</f>
        <v>10</v>
      </c>
      <c r="F217" s="55" t="str">
        <f>IF(Commande!D151&lt;&gt;"",Commande!D151,"")</f>
        <v>B</v>
      </c>
      <c r="G217" s="55" t="str">
        <f>IF(Commande!L151&lt;&gt;"",Commande!L151,"")</f>
        <v>M3</v>
      </c>
      <c r="H217" s="55" t="str">
        <f>IF(Commande!H151&lt;&gt;"",Commande!H151,"")</f>
        <v xml:space="preserve">B  </v>
      </c>
      <c r="I217" s="55">
        <f>IF(Commande!I151&lt;&gt;"",Commande!I151,"")</f>
        <v>0.04</v>
      </c>
      <c r="J217" s="55">
        <f>IF($J$9=36,Commande!AB151,IF($J$9=37,Commande!AC151,IF($J$9=38,Commande!AD151,IF($J$9=39,Commande!AE151,IF($J$9=40,Commande!AF151,IF($J$9=41,Commande!AG151,IF($J$9=42,Commande!AH151,IF($J$9=43,Commande!AI151,IF($J$9=44,Commande!AJ151,IF($J$9=45,Commande!AK151,IF($J$9=46,Commande!AL151,IF($J$9=47,Commande!AL151,IF($J$9=48,Commande!AM151,IF($J$9=49,Commande!AN151,IF($J$9=50,Commande!AO151,IF($J$9=51,Commande!AP151,IF($J$9=52,Commande!AQ151,IF($J$9=1,Commande!AR151,IF($J$9=2,Commande!AS151,IF($J$9=3,Commande!AT151,IF($J$9=4,Commande!AU151,IF($J$9=5,Commande!AV151,IF($J$9=6,Commande!AW151,IF($J$9=7,Commande!AX151,IF($J$9=8,Commande!AY151,IF($J$9=9,Commande!AZ151,IF($J$9=10,Commande!BA151,IF($J$9=11,Commande!BB151,IF($J$9=12,Commande!BC151,IF($J$9=13,Commande!BD151,IF($J$9=14,Commande!BE151,IF($J$9=15,Commande!BF151,IF($J$9=16,Commande!BG151,IF($J$9=17,Commande!BH151,IF($J$9=18,Commande!BI151,IF($J$9=19,Commande!BJ151,IF($J$9=20,Commande!BK151,IF($J$9=21,Commande!BL151,IF($J$9=22,Commande!BM151,IF($J$9=23,Commande!BN151,IF($J$9=24,Commande!BO151,IF($J$9=25,Commande!BP151,IF($J$9=26,Commande!R151,IF($J$9=27,Commande!S151,IF($J$9=28,Commande!T151,IF($J$9=29,Commande!U151,IF($J$9=30,Commande!V151,IF($J$9=31,Commande!W151,IF($J$9=32,Commande!X151,IF($J$9=33,Commande!Y151,IF($J$9=34,Commande!Z151,IF($J$9=35,Commande!AA151,))))))))))))))))))))))))))))))))))))))))))))))))))))</f>
        <v>0</v>
      </c>
      <c r="K217" s="55" t="str">
        <f>IF(Commande!O151=0,"","Erreur")</f>
        <v/>
      </c>
    </row>
    <row r="218" spans="1:11">
      <c r="A218" s="55">
        <f>IF(Commande!A152&lt;&gt;"",Commande!A152,"")</f>
        <v>25901</v>
      </c>
      <c r="B218" s="55" t="str">
        <f>IF(Commande!J152&lt;&gt;"",Commande!J152,"")</f>
        <v>S3B</v>
      </c>
      <c r="C218" s="59" t="str">
        <f>IF(Commande!B152&lt;&gt;"",Commande!B152,"")</f>
        <v>DIANTHUS OSCAR</v>
      </c>
      <c r="D218" s="59" t="str">
        <f>IF(Commande!C152&lt;&gt;"",Commande!C152,"")</f>
        <v xml:space="preserve">Oscar                       </v>
      </c>
      <c r="E218" s="55">
        <f>IF(Commande!F152&lt;&gt;"",Commande!F152,"")</f>
        <v>10</v>
      </c>
      <c r="F218" s="55" t="str">
        <f>IF(Commande!D152&lt;&gt;"",Commande!D152,"")</f>
        <v>B</v>
      </c>
      <c r="G218" s="55" t="str">
        <f>IF(Commande!L152&lt;&gt;"",Commande!L152,"")</f>
        <v>M3</v>
      </c>
      <c r="H218" s="55" t="str">
        <f>IF(Commande!H152&lt;&gt;"",Commande!H152,"")</f>
        <v xml:space="preserve">B  </v>
      </c>
      <c r="I218" s="55">
        <f>IF(Commande!I152&lt;&gt;"",Commande!I152,"")</f>
        <v>0.04</v>
      </c>
      <c r="J218" s="55">
        <f>IF($J$9=36,Commande!AB152,IF($J$9=37,Commande!AC152,IF($J$9=38,Commande!AD152,IF($J$9=39,Commande!AE152,IF($J$9=40,Commande!AF152,IF($J$9=41,Commande!AG152,IF($J$9=42,Commande!AH152,IF($J$9=43,Commande!AI152,IF($J$9=44,Commande!AJ152,IF($J$9=45,Commande!AK152,IF($J$9=46,Commande!AL152,IF($J$9=47,Commande!AL152,IF($J$9=48,Commande!AM152,IF($J$9=49,Commande!AN152,IF($J$9=50,Commande!AO152,IF($J$9=51,Commande!AP152,IF($J$9=52,Commande!AQ152,IF($J$9=1,Commande!AR152,IF($J$9=2,Commande!AS152,IF($J$9=3,Commande!AT152,IF($J$9=4,Commande!AU152,IF($J$9=5,Commande!AV152,IF($J$9=6,Commande!AW152,IF($J$9=7,Commande!AX152,IF($J$9=8,Commande!AY152,IF($J$9=9,Commande!AZ152,IF($J$9=10,Commande!BA152,IF($J$9=11,Commande!BB152,IF($J$9=12,Commande!BC152,IF($J$9=13,Commande!BD152,IF($J$9=14,Commande!BE152,IF($J$9=15,Commande!BF152,IF($J$9=16,Commande!BG152,IF($J$9=17,Commande!BH152,IF($J$9=18,Commande!BI152,IF($J$9=19,Commande!BJ152,IF($J$9=20,Commande!BK152,IF($J$9=21,Commande!BL152,IF($J$9=22,Commande!BM152,IF($J$9=23,Commande!BN152,IF($J$9=24,Commande!BO152,IF($J$9=25,Commande!BP152,IF($J$9=26,Commande!R152,IF($J$9=27,Commande!S152,IF($J$9=28,Commande!T152,IF($J$9=29,Commande!U152,IF($J$9=30,Commande!V152,IF($J$9=31,Commande!W152,IF($J$9=32,Commande!X152,IF($J$9=33,Commande!Y152,IF($J$9=34,Commande!Z152,IF($J$9=35,Commande!AA152,))))))))))))))))))))))))))))))))))))))))))))))))))))</f>
        <v>0</v>
      </c>
      <c r="K218" s="55" t="str">
        <f>IF(Commande!O152=0,"","Erreur")</f>
        <v/>
      </c>
    </row>
    <row r="219" spans="1:11">
      <c r="A219" s="55">
        <f>IF(Commande!A153&lt;&gt;"",Commande!A153,"")</f>
        <v>25902</v>
      </c>
      <c r="B219" s="55" t="str">
        <f>IF(Commande!J153&lt;&gt;"",Commande!J153,"")</f>
        <v>S3B</v>
      </c>
      <c r="C219" s="59" t="str">
        <f>IF(Commande!B153&lt;&gt;"",Commande!B153,"")</f>
        <v>DIANTHUS OSCAR</v>
      </c>
      <c r="D219" s="59" t="str">
        <f>IF(Commande!C153&lt;&gt;"",Commande!C153,"")</f>
        <v xml:space="preserve">Pink and Purple         </v>
      </c>
      <c r="E219" s="55">
        <f>IF(Commande!F153&lt;&gt;"",Commande!F153,"")</f>
        <v>10</v>
      </c>
      <c r="F219" s="55" t="str">
        <f>IF(Commande!D153&lt;&gt;"",Commande!D153,"")</f>
        <v>B</v>
      </c>
      <c r="G219" s="55" t="str">
        <f>IF(Commande!L153&lt;&gt;"",Commande!L153,"")</f>
        <v>M3</v>
      </c>
      <c r="H219" s="55" t="str">
        <f>IF(Commande!H153&lt;&gt;"",Commande!H153,"")</f>
        <v xml:space="preserve">B  </v>
      </c>
      <c r="I219" s="55">
        <f>IF(Commande!I153&lt;&gt;"",Commande!I153,"")</f>
        <v>0.04</v>
      </c>
      <c r="J219" s="55">
        <f>IF($J$9=36,Commande!AB153,IF($J$9=37,Commande!AC153,IF($J$9=38,Commande!AD153,IF($J$9=39,Commande!AE153,IF($J$9=40,Commande!AF153,IF($J$9=41,Commande!AG153,IF($J$9=42,Commande!AH153,IF($J$9=43,Commande!AI153,IF($J$9=44,Commande!AJ153,IF($J$9=45,Commande!AK153,IF($J$9=46,Commande!AL153,IF($J$9=47,Commande!AL153,IF($J$9=48,Commande!AM153,IF($J$9=49,Commande!AN153,IF($J$9=50,Commande!AO153,IF($J$9=51,Commande!AP153,IF($J$9=52,Commande!AQ153,IF($J$9=1,Commande!AR153,IF($J$9=2,Commande!AS153,IF($J$9=3,Commande!AT153,IF($J$9=4,Commande!AU153,IF($J$9=5,Commande!AV153,IF($J$9=6,Commande!AW153,IF($J$9=7,Commande!AX153,IF($J$9=8,Commande!AY153,IF($J$9=9,Commande!AZ153,IF($J$9=10,Commande!BA153,IF($J$9=11,Commande!BB153,IF($J$9=12,Commande!BC153,IF($J$9=13,Commande!BD153,IF($J$9=14,Commande!BE153,IF($J$9=15,Commande!BF153,IF($J$9=16,Commande!BG153,IF($J$9=17,Commande!BH153,IF($J$9=18,Commande!BI153,IF($J$9=19,Commande!BJ153,IF($J$9=20,Commande!BK153,IF($J$9=21,Commande!BL153,IF($J$9=22,Commande!BM153,IF($J$9=23,Commande!BN153,IF($J$9=24,Commande!BO153,IF($J$9=25,Commande!BP153,IF($J$9=26,Commande!R153,IF($J$9=27,Commande!S153,IF($J$9=28,Commande!T153,IF($J$9=29,Commande!U153,IF($J$9=30,Commande!V153,IF($J$9=31,Commande!W153,IF($J$9=32,Commande!X153,IF($J$9=33,Commande!Y153,IF($J$9=34,Commande!Z153,IF($J$9=35,Commande!AA153,))))))))))))))))))))))))))))))))))))))))))))))))))))</f>
        <v>0</v>
      </c>
      <c r="K219" s="55" t="str">
        <f>IF(Commande!O153=0,"","Erreur")</f>
        <v/>
      </c>
    </row>
    <row r="220" spans="1:11">
      <c r="A220" s="55">
        <f>IF(Commande!A154&lt;&gt;"",Commande!A154,"")</f>
        <v>25903</v>
      </c>
      <c r="B220" s="55" t="str">
        <f>IF(Commande!J154&lt;&gt;"",Commande!J154,"")</f>
        <v>S3B</v>
      </c>
      <c r="C220" s="59" t="str">
        <f>IF(Commande!B154&lt;&gt;"",Commande!B154,"")</f>
        <v>DIANTHUS OSCAR</v>
      </c>
      <c r="D220" s="59" t="str">
        <f>IF(Commande!C154&lt;&gt;"",Commande!C154,"")</f>
        <v xml:space="preserve">Pink Heart                 </v>
      </c>
      <c r="E220" s="55">
        <f>IF(Commande!F154&lt;&gt;"",Commande!F154,"")</f>
        <v>10</v>
      </c>
      <c r="F220" s="55" t="str">
        <f>IF(Commande!D154&lt;&gt;"",Commande!D154,"")</f>
        <v>B</v>
      </c>
      <c r="G220" s="55" t="str">
        <f>IF(Commande!L154&lt;&gt;"",Commande!L154,"")</f>
        <v>M3</v>
      </c>
      <c r="H220" s="55" t="str">
        <f>IF(Commande!H154&lt;&gt;"",Commande!H154,"")</f>
        <v xml:space="preserve">B  </v>
      </c>
      <c r="I220" s="55">
        <f>IF(Commande!I154&lt;&gt;"",Commande!I154,"")</f>
        <v>0.04</v>
      </c>
      <c r="J220" s="55">
        <f>IF($J$9=36,Commande!AB154,IF($J$9=37,Commande!AC154,IF($J$9=38,Commande!AD154,IF($J$9=39,Commande!AE154,IF($J$9=40,Commande!AF154,IF($J$9=41,Commande!AG154,IF($J$9=42,Commande!AH154,IF($J$9=43,Commande!AI154,IF($J$9=44,Commande!AJ154,IF($J$9=45,Commande!AK154,IF($J$9=46,Commande!AL154,IF($J$9=47,Commande!AL154,IF($J$9=48,Commande!AM154,IF($J$9=49,Commande!AN154,IF($J$9=50,Commande!AO154,IF($J$9=51,Commande!AP154,IF($J$9=52,Commande!AQ154,IF($J$9=1,Commande!AR154,IF($J$9=2,Commande!AS154,IF($J$9=3,Commande!AT154,IF($J$9=4,Commande!AU154,IF($J$9=5,Commande!AV154,IF($J$9=6,Commande!AW154,IF($J$9=7,Commande!AX154,IF($J$9=8,Commande!AY154,IF($J$9=9,Commande!AZ154,IF($J$9=10,Commande!BA154,IF($J$9=11,Commande!BB154,IF($J$9=12,Commande!BC154,IF($J$9=13,Commande!BD154,IF($J$9=14,Commande!BE154,IF($J$9=15,Commande!BF154,IF($J$9=16,Commande!BG154,IF($J$9=17,Commande!BH154,IF($J$9=18,Commande!BI154,IF($J$9=19,Commande!BJ154,IF($J$9=20,Commande!BK154,IF($J$9=21,Commande!BL154,IF($J$9=22,Commande!BM154,IF($J$9=23,Commande!BN154,IF($J$9=24,Commande!BO154,IF($J$9=25,Commande!BP154,IF($J$9=26,Commande!R154,IF($J$9=27,Commande!S154,IF($J$9=28,Commande!T154,IF($J$9=29,Commande!U154,IF($J$9=30,Commande!V154,IF($J$9=31,Commande!W154,IF($J$9=32,Commande!X154,IF($J$9=33,Commande!Y154,IF($J$9=34,Commande!Z154,IF($J$9=35,Commande!AA154,))))))))))))))))))))))))))))))))))))))))))))))))))))</f>
        <v>0</v>
      </c>
      <c r="K220" s="55" t="str">
        <f>IF(Commande!O154=0,"","Erreur")</f>
        <v/>
      </c>
    </row>
    <row r="221" spans="1:11">
      <c r="A221" s="55">
        <f>IF(Commande!A155&lt;&gt;"",Commande!A155,"")</f>
        <v>25904</v>
      </c>
      <c r="B221" s="55" t="str">
        <f>IF(Commande!J155&lt;&gt;"",Commande!J155,"")</f>
        <v>S3B</v>
      </c>
      <c r="C221" s="59" t="str">
        <f>IF(Commande!B155&lt;&gt;"",Commande!B155,"")</f>
        <v>DIANTHUS OSCAR</v>
      </c>
      <c r="D221" s="59" t="str">
        <f>IF(Commande!C155&lt;&gt;"",Commande!C155,"")</f>
        <v xml:space="preserve">Purple Star                </v>
      </c>
      <c r="E221" s="55">
        <f>IF(Commande!F155&lt;&gt;"",Commande!F155,"")</f>
        <v>10</v>
      </c>
      <c r="F221" s="55" t="str">
        <f>IF(Commande!D155&lt;&gt;"",Commande!D155,"")</f>
        <v>B</v>
      </c>
      <c r="G221" s="55" t="str">
        <f>IF(Commande!L155&lt;&gt;"",Commande!L155,"")</f>
        <v>M3</v>
      </c>
      <c r="H221" s="55" t="str">
        <f>IF(Commande!H155&lt;&gt;"",Commande!H155,"")</f>
        <v xml:space="preserve">B  </v>
      </c>
      <c r="I221" s="55">
        <f>IF(Commande!I155&lt;&gt;"",Commande!I155,"")</f>
        <v>0.04</v>
      </c>
      <c r="J221" s="55">
        <f>IF($J$9=36,Commande!AB155,IF($J$9=37,Commande!AC155,IF($J$9=38,Commande!AD155,IF($J$9=39,Commande!AE155,IF($J$9=40,Commande!AF155,IF($J$9=41,Commande!AG155,IF($J$9=42,Commande!AH155,IF($J$9=43,Commande!AI155,IF($J$9=44,Commande!AJ155,IF($J$9=45,Commande!AK155,IF($J$9=46,Commande!AL155,IF($J$9=47,Commande!AL155,IF($J$9=48,Commande!AM155,IF($J$9=49,Commande!AN155,IF($J$9=50,Commande!AO155,IF($J$9=51,Commande!AP155,IF($J$9=52,Commande!AQ155,IF($J$9=1,Commande!AR155,IF($J$9=2,Commande!AS155,IF($J$9=3,Commande!AT155,IF($J$9=4,Commande!AU155,IF($J$9=5,Commande!AV155,IF($J$9=6,Commande!AW155,IF($J$9=7,Commande!AX155,IF($J$9=8,Commande!AY155,IF($J$9=9,Commande!AZ155,IF($J$9=10,Commande!BA155,IF($J$9=11,Commande!BB155,IF($J$9=12,Commande!BC155,IF($J$9=13,Commande!BD155,IF($J$9=14,Commande!BE155,IF($J$9=15,Commande!BF155,IF($J$9=16,Commande!BG155,IF($J$9=17,Commande!BH155,IF($J$9=18,Commande!BI155,IF($J$9=19,Commande!BJ155,IF($J$9=20,Commande!BK155,IF($J$9=21,Commande!BL155,IF($J$9=22,Commande!BM155,IF($J$9=23,Commande!BN155,IF($J$9=24,Commande!BO155,IF($J$9=25,Commande!BP155,IF($J$9=26,Commande!R155,IF($J$9=27,Commande!S155,IF($J$9=28,Commande!T155,IF($J$9=29,Commande!U155,IF($J$9=30,Commande!V155,IF($J$9=31,Commande!W155,IF($J$9=32,Commande!X155,IF($J$9=33,Commande!Y155,IF($J$9=34,Commande!Z155,IF($J$9=35,Commande!AA155,))))))))))))))))))))))))))))))))))))))))))))))))))))</f>
        <v>0</v>
      </c>
      <c r="K221" s="55" t="str">
        <f>IF(Commande!O155=0,"","Erreur")</f>
        <v/>
      </c>
    </row>
    <row r="222" spans="1:11">
      <c r="A222" s="55">
        <f>IF(Commande!A156&lt;&gt;"",Commande!A156,"")</f>
        <v>25905</v>
      </c>
      <c r="B222" s="55" t="str">
        <f>IF(Commande!J156&lt;&gt;"",Commande!J156,"")</f>
        <v>S3B</v>
      </c>
      <c r="C222" s="59" t="str">
        <f>IF(Commande!B156&lt;&gt;"",Commande!B156,"")</f>
        <v>DIANTHUS OSCAR</v>
      </c>
      <c r="D222" s="59" t="str">
        <f>IF(Commande!C156&lt;&gt;"",Commande!C156,"")</f>
        <v xml:space="preserve">Purple Wings          </v>
      </c>
      <c r="E222" s="55">
        <f>IF(Commande!F156&lt;&gt;"",Commande!F156,"")</f>
        <v>10</v>
      </c>
      <c r="F222" s="55" t="str">
        <f>IF(Commande!D156&lt;&gt;"",Commande!D156,"")</f>
        <v>B</v>
      </c>
      <c r="G222" s="55" t="str">
        <f>IF(Commande!L156&lt;&gt;"",Commande!L156,"")</f>
        <v>M3</v>
      </c>
      <c r="H222" s="55" t="str">
        <f>IF(Commande!H156&lt;&gt;"",Commande!H156,"")</f>
        <v xml:space="preserve">B  </v>
      </c>
      <c r="I222" s="55">
        <f>IF(Commande!I156&lt;&gt;"",Commande!I156,"")</f>
        <v>0.04</v>
      </c>
      <c r="J222" s="55">
        <f>IF($J$9=36,Commande!AB156,IF($J$9=37,Commande!AC156,IF($J$9=38,Commande!AD156,IF($J$9=39,Commande!AE156,IF($J$9=40,Commande!AF156,IF($J$9=41,Commande!AG156,IF($J$9=42,Commande!AH156,IF($J$9=43,Commande!AI156,IF($J$9=44,Commande!AJ156,IF($J$9=45,Commande!AK156,IF($J$9=46,Commande!AL156,IF($J$9=47,Commande!AL156,IF($J$9=48,Commande!AM156,IF($J$9=49,Commande!AN156,IF($J$9=50,Commande!AO156,IF($J$9=51,Commande!AP156,IF($J$9=52,Commande!AQ156,IF($J$9=1,Commande!AR156,IF($J$9=2,Commande!AS156,IF($J$9=3,Commande!AT156,IF($J$9=4,Commande!AU156,IF($J$9=5,Commande!AV156,IF($J$9=6,Commande!AW156,IF($J$9=7,Commande!AX156,IF($J$9=8,Commande!AY156,IF($J$9=9,Commande!AZ156,IF($J$9=10,Commande!BA156,IF($J$9=11,Commande!BB156,IF($J$9=12,Commande!BC156,IF($J$9=13,Commande!BD156,IF($J$9=14,Commande!BE156,IF($J$9=15,Commande!BF156,IF($J$9=16,Commande!BG156,IF($J$9=17,Commande!BH156,IF($J$9=18,Commande!BI156,IF($J$9=19,Commande!BJ156,IF($J$9=20,Commande!BK156,IF($J$9=21,Commande!BL156,IF($J$9=22,Commande!BM156,IF($J$9=23,Commande!BN156,IF($J$9=24,Commande!BO156,IF($J$9=25,Commande!BP156,IF($J$9=26,Commande!R156,IF($J$9=27,Commande!S156,IF($J$9=28,Commande!T156,IF($J$9=29,Commande!U156,IF($J$9=30,Commande!V156,IF($J$9=31,Commande!W156,IF($J$9=32,Commande!X156,IF($J$9=33,Commande!Y156,IF($J$9=34,Commande!Z156,IF($J$9=35,Commande!AA156,))))))))))))))))))))))))))))))))))))))))))))))))))))</f>
        <v>0</v>
      </c>
      <c r="K222" s="55" t="str">
        <f>IF(Commande!O156=0,"","Erreur")</f>
        <v/>
      </c>
    </row>
    <row r="223" spans="1:11">
      <c r="A223" s="55">
        <f>IF(Commande!A157&lt;&gt;"",Commande!A157,"")</f>
        <v>25906</v>
      </c>
      <c r="B223" s="55" t="str">
        <f>IF(Commande!J157&lt;&gt;"",Commande!J157,"")</f>
        <v>S3B</v>
      </c>
      <c r="C223" s="59" t="str">
        <f>IF(Commande!B157&lt;&gt;"",Commande!B157,"")</f>
        <v>DIANTHUS OSCAR</v>
      </c>
      <c r="D223" s="59" t="str">
        <f>IF(Commande!C157&lt;&gt;"",Commande!C157,"")</f>
        <v xml:space="preserve">Red Star                   </v>
      </c>
      <c r="E223" s="55">
        <f>IF(Commande!F157&lt;&gt;"",Commande!F157,"")</f>
        <v>10</v>
      </c>
      <c r="F223" s="55" t="str">
        <f>IF(Commande!D157&lt;&gt;"",Commande!D157,"")</f>
        <v>B</v>
      </c>
      <c r="G223" s="55" t="str">
        <f>IF(Commande!L157&lt;&gt;"",Commande!L157,"")</f>
        <v>M3</v>
      </c>
      <c r="H223" s="55" t="str">
        <f>IF(Commande!H157&lt;&gt;"",Commande!H157,"")</f>
        <v xml:space="preserve">B  </v>
      </c>
      <c r="I223" s="55">
        <f>IF(Commande!I157&lt;&gt;"",Commande!I157,"")</f>
        <v>0.04</v>
      </c>
      <c r="J223" s="55">
        <f>IF($J$9=36,Commande!AB157,IF($J$9=37,Commande!AC157,IF($J$9=38,Commande!AD157,IF($J$9=39,Commande!AE157,IF($J$9=40,Commande!AF157,IF($J$9=41,Commande!AG157,IF($J$9=42,Commande!AH157,IF($J$9=43,Commande!AI157,IF($J$9=44,Commande!AJ157,IF($J$9=45,Commande!AK157,IF($J$9=46,Commande!AL157,IF($J$9=47,Commande!AL157,IF($J$9=48,Commande!AM157,IF($J$9=49,Commande!AN157,IF($J$9=50,Commande!AO157,IF($J$9=51,Commande!AP157,IF($J$9=52,Commande!AQ157,IF($J$9=1,Commande!AR157,IF($J$9=2,Commande!AS157,IF($J$9=3,Commande!AT157,IF($J$9=4,Commande!AU157,IF($J$9=5,Commande!AV157,IF($J$9=6,Commande!AW157,IF($J$9=7,Commande!AX157,IF($J$9=8,Commande!AY157,IF($J$9=9,Commande!AZ157,IF($J$9=10,Commande!BA157,IF($J$9=11,Commande!BB157,IF($J$9=12,Commande!BC157,IF($J$9=13,Commande!BD157,IF($J$9=14,Commande!BE157,IF($J$9=15,Commande!BF157,IF($J$9=16,Commande!BG157,IF($J$9=17,Commande!BH157,IF($J$9=18,Commande!BI157,IF($J$9=19,Commande!BJ157,IF($J$9=20,Commande!BK157,IF($J$9=21,Commande!BL157,IF($J$9=22,Commande!BM157,IF($J$9=23,Commande!BN157,IF($J$9=24,Commande!BO157,IF($J$9=25,Commande!BP157,IF($J$9=26,Commande!R157,IF($J$9=27,Commande!S157,IF($J$9=28,Commande!T157,IF($J$9=29,Commande!U157,IF($J$9=30,Commande!V157,IF($J$9=31,Commande!W157,IF($J$9=32,Commande!X157,IF($J$9=33,Commande!Y157,IF($J$9=34,Commande!Z157,IF($J$9=35,Commande!AA157,))))))))))))))))))))))))))))))))))))))))))))))))))))</f>
        <v>0</v>
      </c>
      <c r="K223" s="55" t="str">
        <f>IF(Commande!O157=0,"","Erreur")</f>
        <v/>
      </c>
    </row>
    <row r="224" spans="1:11">
      <c r="A224" s="55">
        <f>IF(Commande!A158&lt;&gt;"",Commande!A158,"")</f>
        <v>25907</v>
      </c>
      <c r="B224" s="55" t="str">
        <f>IF(Commande!J158&lt;&gt;"",Commande!J158,"")</f>
        <v>S3B</v>
      </c>
      <c r="C224" s="59" t="str">
        <f>IF(Commande!B158&lt;&gt;"",Commande!B158,"")</f>
        <v>DIANTHUS OSCAR</v>
      </c>
      <c r="D224" s="59" t="str">
        <f>IF(Commande!C158&lt;&gt;"",Commande!C158,"")</f>
        <v xml:space="preserve">Salmon                      </v>
      </c>
      <c r="E224" s="55">
        <f>IF(Commande!F158&lt;&gt;"",Commande!F158,"")</f>
        <v>10</v>
      </c>
      <c r="F224" s="55" t="str">
        <f>IF(Commande!D158&lt;&gt;"",Commande!D158,"")</f>
        <v>B</v>
      </c>
      <c r="G224" s="55" t="str">
        <f>IF(Commande!L158&lt;&gt;"",Commande!L158,"")</f>
        <v>M3</v>
      </c>
      <c r="H224" s="55" t="str">
        <f>IF(Commande!H158&lt;&gt;"",Commande!H158,"")</f>
        <v xml:space="preserve">B  </v>
      </c>
      <c r="I224" s="55">
        <f>IF(Commande!I158&lt;&gt;"",Commande!I158,"")</f>
        <v>0.04</v>
      </c>
      <c r="J224" s="55">
        <f>IF($J$9=36,Commande!AB158,IF($J$9=37,Commande!AC158,IF($J$9=38,Commande!AD158,IF($J$9=39,Commande!AE158,IF($J$9=40,Commande!AF158,IF($J$9=41,Commande!AG158,IF($J$9=42,Commande!AH158,IF($J$9=43,Commande!AI158,IF($J$9=44,Commande!AJ158,IF($J$9=45,Commande!AK158,IF($J$9=46,Commande!AL158,IF($J$9=47,Commande!AL158,IF($J$9=48,Commande!AM158,IF($J$9=49,Commande!AN158,IF($J$9=50,Commande!AO158,IF($J$9=51,Commande!AP158,IF($J$9=52,Commande!AQ158,IF($J$9=1,Commande!AR158,IF($J$9=2,Commande!AS158,IF($J$9=3,Commande!AT158,IF($J$9=4,Commande!AU158,IF($J$9=5,Commande!AV158,IF($J$9=6,Commande!AW158,IF($J$9=7,Commande!AX158,IF($J$9=8,Commande!AY158,IF($J$9=9,Commande!AZ158,IF($J$9=10,Commande!BA158,IF($J$9=11,Commande!BB158,IF($J$9=12,Commande!BC158,IF($J$9=13,Commande!BD158,IF($J$9=14,Commande!BE158,IF($J$9=15,Commande!BF158,IF($J$9=16,Commande!BG158,IF($J$9=17,Commande!BH158,IF($J$9=18,Commande!BI158,IF($J$9=19,Commande!BJ158,IF($J$9=20,Commande!BK158,IF($J$9=21,Commande!BL158,IF($J$9=22,Commande!BM158,IF($J$9=23,Commande!BN158,IF($J$9=24,Commande!BO158,IF($J$9=25,Commande!BP158,IF($J$9=26,Commande!R158,IF($J$9=27,Commande!S158,IF($J$9=28,Commande!T158,IF($J$9=29,Commande!U158,IF($J$9=30,Commande!V158,IF($J$9=31,Commande!W158,IF($J$9=32,Commande!X158,IF($J$9=33,Commande!Y158,IF($J$9=34,Commande!Z158,IF($J$9=35,Commande!AA158,))))))))))))))))))))))))))))))))))))))))))))))))))))</f>
        <v>0</v>
      </c>
      <c r="K224" s="55" t="str">
        <f>IF(Commande!O158=0,"","Erreur")</f>
        <v/>
      </c>
    </row>
    <row r="225" spans="1:11">
      <c r="A225" s="55">
        <f>IF(Commande!A159&lt;&gt;"",Commande!A159,"")</f>
        <v>25908</v>
      </c>
      <c r="B225" s="55" t="str">
        <f>IF(Commande!J159&lt;&gt;"",Commande!J159,"")</f>
        <v>S3B</v>
      </c>
      <c r="C225" s="59" t="str">
        <f>IF(Commande!B159&lt;&gt;"",Commande!B159,"")</f>
        <v>DIANTHUS OSCAR</v>
      </c>
      <c r="D225" s="59" t="str">
        <f>IF(Commande!C159&lt;&gt;"",Commande!C159,"")</f>
        <v xml:space="preserve">White                       </v>
      </c>
      <c r="E225" s="55">
        <f>IF(Commande!F159&lt;&gt;"",Commande!F159,"")</f>
        <v>10</v>
      </c>
      <c r="F225" s="55" t="str">
        <f>IF(Commande!D159&lt;&gt;"",Commande!D159,"")</f>
        <v>B</v>
      </c>
      <c r="G225" s="55" t="str">
        <f>IF(Commande!L159&lt;&gt;"",Commande!L159,"")</f>
        <v>M3</v>
      </c>
      <c r="H225" s="55" t="str">
        <f>IF(Commande!H159&lt;&gt;"",Commande!H159,"")</f>
        <v xml:space="preserve">B  </v>
      </c>
      <c r="I225" s="55">
        <f>IF(Commande!I159&lt;&gt;"",Commande!I159,"")</f>
        <v>0.04</v>
      </c>
      <c r="J225" s="55">
        <f>IF($J$9=36,Commande!AB159,IF($J$9=37,Commande!AC159,IF($J$9=38,Commande!AD159,IF($J$9=39,Commande!AE159,IF($J$9=40,Commande!AF159,IF($J$9=41,Commande!AG159,IF($J$9=42,Commande!AH159,IF($J$9=43,Commande!AI159,IF($J$9=44,Commande!AJ159,IF($J$9=45,Commande!AK159,IF($J$9=46,Commande!AL159,IF($J$9=47,Commande!AL159,IF($J$9=48,Commande!AM159,IF($J$9=49,Commande!AN159,IF($J$9=50,Commande!AO159,IF($J$9=51,Commande!AP159,IF($J$9=52,Commande!AQ159,IF($J$9=1,Commande!AR159,IF($J$9=2,Commande!AS159,IF($J$9=3,Commande!AT159,IF($J$9=4,Commande!AU159,IF($J$9=5,Commande!AV159,IF($J$9=6,Commande!AW159,IF($J$9=7,Commande!AX159,IF($J$9=8,Commande!AY159,IF($J$9=9,Commande!AZ159,IF($J$9=10,Commande!BA159,IF($J$9=11,Commande!BB159,IF($J$9=12,Commande!BC159,IF($J$9=13,Commande!BD159,IF($J$9=14,Commande!BE159,IF($J$9=15,Commande!BF159,IF($J$9=16,Commande!BG159,IF($J$9=17,Commande!BH159,IF($J$9=18,Commande!BI159,IF($J$9=19,Commande!BJ159,IF($J$9=20,Commande!BK159,IF($J$9=21,Commande!BL159,IF($J$9=22,Commande!BM159,IF($J$9=23,Commande!BN159,IF($J$9=24,Commande!BO159,IF($J$9=25,Commande!BP159,IF($J$9=26,Commande!R159,IF($J$9=27,Commande!S159,IF($J$9=28,Commande!T159,IF($J$9=29,Commande!U159,IF($J$9=30,Commande!V159,IF($J$9=31,Commande!W159,IF($J$9=32,Commande!X159,IF($J$9=33,Commande!Y159,IF($J$9=34,Commande!Z159,IF($J$9=35,Commande!AA159,))))))))))))))))))))))))))))))))))))))))))))))))))))</f>
        <v>0</v>
      </c>
      <c r="K225" s="55" t="str">
        <f>IF(Commande!O159=0,"","Erreur")</f>
        <v/>
      </c>
    </row>
    <row r="226" spans="1:11">
      <c r="A226" s="55">
        <f>IF(Commande!A160&lt;&gt;"",Commande!A160,"")</f>
        <v>25974</v>
      </c>
      <c r="B226" s="55" t="str">
        <f>IF(Commande!J160&lt;&gt;"",Commande!J160,"")</f>
        <v>S3B</v>
      </c>
      <c r="C226" s="59" t="str">
        <f>IF(Commande!B160&lt;&gt;"",Commande!B160,"")</f>
        <v>DIANTHUS OSCAR</v>
      </c>
      <c r="D226" s="59" t="str">
        <f>IF(Commande!C160&lt;&gt;"",Commande!C160,"")</f>
        <v xml:space="preserve">Variés           </v>
      </c>
      <c r="E226" s="55">
        <f>IF(Commande!F160&lt;&gt;"",Commande!F160,"")</f>
        <v>10</v>
      </c>
      <c r="F226" s="55" t="str">
        <f>IF(Commande!D160&lt;&gt;"",Commande!D160,"")</f>
        <v>B</v>
      </c>
      <c r="G226" s="55" t="str">
        <f>IF(Commande!L160&lt;&gt;"",Commande!L160,"")</f>
        <v>M3</v>
      </c>
      <c r="H226" s="55" t="str">
        <f>IF(Commande!H160&lt;&gt;"",Commande!H160,"")</f>
        <v xml:space="preserve">B  </v>
      </c>
      <c r="I226" s="55">
        <f>IF(Commande!I160&lt;&gt;"",Commande!I160,"")</f>
        <v>0.04</v>
      </c>
      <c r="J226" s="55">
        <f>IF($J$9=36,Commande!AB160,IF($J$9=37,Commande!AC160,IF($J$9=38,Commande!AD160,IF($J$9=39,Commande!AE160,IF($J$9=40,Commande!AF160,IF($J$9=41,Commande!AG160,IF($J$9=42,Commande!AH160,IF($J$9=43,Commande!AI160,IF($J$9=44,Commande!AJ160,IF($J$9=45,Commande!AK160,IF($J$9=46,Commande!AL160,IF($J$9=47,Commande!AL160,IF($J$9=48,Commande!AM160,IF($J$9=49,Commande!AN160,IF($J$9=50,Commande!AO160,IF($J$9=51,Commande!AP160,IF($J$9=52,Commande!AQ160,IF($J$9=1,Commande!AR160,IF($J$9=2,Commande!AS160,IF($J$9=3,Commande!AT160,IF($J$9=4,Commande!AU160,IF($J$9=5,Commande!AV160,IF($J$9=6,Commande!AW160,IF($J$9=7,Commande!AX160,IF($J$9=8,Commande!AY160,IF($J$9=9,Commande!AZ160,IF($J$9=10,Commande!BA160,IF($J$9=11,Commande!BB160,IF($J$9=12,Commande!BC160,IF($J$9=13,Commande!BD160,IF($J$9=14,Commande!BE160,IF($J$9=15,Commande!BF160,IF($J$9=16,Commande!BG160,IF($J$9=17,Commande!BH160,IF($J$9=18,Commande!BI160,IF($J$9=19,Commande!BJ160,IF($J$9=20,Commande!BK160,IF($J$9=21,Commande!BL160,IF($J$9=22,Commande!BM160,IF($J$9=23,Commande!BN160,IF($J$9=24,Commande!BO160,IF($J$9=25,Commande!BP160,IF($J$9=26,Commande!R160,IF($J$9=27,Commande!S160,IF($J$9=28,Commande!T160,IF($J$9=29,Commande!U160,IF($J$9=30,Commande!V160,IF($J$9=31,Commande!W160,IF($J$9=32,Commande!X160,IF($J$9=33,Commande!Y160,IF($J$9=34,Commande!Z160,IF($J$9=35,Commande!AA160,))))))))))))))))))))))))))))))))))))))))))))))))))))</f>
        <v>0</v>
      </c>
      <c r="K226" s="55" t="str">
        <f>IF(Commande!O160=0,"","Erreur")</f>
        <v/>
      </c>
    </row>
    <row r="227" spans="1:11" hidden="1">
      <c r="A227" s="91"/>
      <c r="B227" s="91"/>
      <c r="C227" s="92" t="s">
        <v>530</v>
      </c>
      <c r="D227" s="92"/>
      <c r="E227" s="91"/>
      <c r="F227" s="91"/>
      <c r="G227" s="91"/>
      <c r="H227" s="91"/>
      <c r="I227" s="91"/>
      <c r="J227" s="91">
        <f>SUBTOTAL(9,J216:J226)</f>
        <v>0</v>
      </c>
      <c r="K227" s="91"/>
    </row>
    <row r="228" spans="1:11">
      <c r="A228" s="55">
        <f>IF(Commande!A161&lt;&gt;"",Commande!A161,"")</f>
        <v>25909</v>
      </c>
      <c r="B228" s="55" t="str">
        <f>IF(Commande!J161&lt;&gt;"",Commande!J161,"")</f>
        <v>S3B</v>
      </c>
      <c r="C228" s="59" t="str">
        <f>IF(Commande!B161&lt;&gt;"",Commande!B161,"")</f>
        <v>DIANTHUS</v>
      </c>
      <c r="D228" s="59" t="str">
        <f>IF(Commande!C161&lt;&gt;"",Commande!C161,"")</f>
        <v xml:space="preserve">Aura                         </v>
      </c>
      <c r="E228" s="55">
        <f>IF(Commande!F161&lt;&gt;"",Commande!F161,"")</f>
        <v>10</v>
      </c>
      <c r="F228" s="55" t="str">
        <f>IF(Commande!D161&lt;&gt;"",Commande!D161,"")</f>
        <v>B</v>
      </c>
      <c r="G228" s="55" t="str">
        <f>IF(Commande!L161&lt;&gt;"",Commande!L161,"")</f>
        <v>M3</v>
      </c>
      <c r="H228" s="55" t="str">
        <f>IF(Commande!H161&lt;&gt;"",Commande!H161,"")</f>
        <v xml:space="preserve">B  </v>
      </c>
      <c r="I228" s="55">
        <f>IF(Commande!I161&lt;&gt;"",Commande!I161,"")</f>
        <v>0.05</v>
      </c>
      <c r="J228" s="55">
        <f>IF($J$9=36,Commande!AB161,IF($J$9=37,Commande!AC161,IF($J$9=38,Commande!AD161,IF($J$9=39,Commande!AE161,IF($J$9=40,Commande!AF161,IF($J$9=41,Commande!AG161,IF($J$9=42,Commande!AH161,IF($J$9=43,Commande!AI161,IF($J$9=44,Commande!AJ161,IF($J$9=45,Commande!AK161,IF($J$9=46,Commande!AL161,IF($J$9=47,Commande!AL161,IF($J$9=48,Commande!AM161,IF($J$9=49,Commande!AN161,IF($J$9=50,Commande!AO161,IF($J$9=51,Commande!AP161,IF($J$9=52,Commande!AQ161,IF($J$9=1,Commande!AR161,IF($J$9=2,Commande!AS161,IF($J$9=3,Commande!AT161,IF($J$9=4,Commande!AU161,IF($J$9=5,Commande!AV161,IF($J$9=6,Commande!AW161,IF($J$9=7,Commande!AX161,IF($J$9=8,Commande!AY161,IF($J$9=9,Commande!AZ161,IF($J$9=10,Commande!BA161,IF($J$9=11,Commande!BB161,IF($J$9=12,Commande!BC161,IF($J$9=13,Commande!BD161,IF($J$9=14,Commande!BE161,IF($J$9=15,Commande!BF161,IF($J$9=16,Commande!BG161,IF($J$9=17,Commande!BH161,IF($J$9=18,Commande!BI161,IF($J$9=19,Commande!BJ161,IF($J$9=20,Commande!BK161,IF($J$9=21,Commande!BL161,IF($J$9=22,Commande!BM161,IF($J$9=23,Commande!BN161,IF($J$9=24,Commande!BO161,IF($J$9=25,Commande!BP161,IF($J$9=26,Commande!R161,IF($J$9=27,Commande!S161,IF($J$9=28,Commande!T161,IF($J$9=29,Commande!U161,IF($J$9=30,Commande!V161,IF($J$9=31,Commande!W161,IF($J$9=32,Commande!X161,IF($J$9=33,Commande!Y161,IF($J$9=34,Commande!Z161,IF($J$9=35,Commande!AA161,))))))))))))))))))))))))))))))))))))))))))))))))))))</f>
        <v>0</v>
      </c>
      <c r="K228" s="55" t="str">
        <f>IF(Commande!O161=0,"","Erreur")</f>
        <v/>
      </c>
    </row>
    <row r="229" spans="1:11">
      <c r="A229" s="55">
        <f>IF(Commande!A162&lt;&gt;"",Commande!A162,"")</f>
        <v>25910</v>
      </c>
      <c r="B229" s="55" t="str">
        <f>IF(Commande!J162&lt;&gt;"",Commande!J162,"")</f>
        <v>S3B</v>
      </c>
      <c r="C229" s="59" t="str">
        <f>IF(Commande!B162&lt;&gt;"",Commande!B162,"")</f>
        <v>DIANTHUS</v>
      </c>
      <c r="D229" s="59" t="str">
        <f>IF(Commande!C162&lt;&gt;"",Commande!C162,"")</f>
        <v xml:space="preserve">Pink Kisses              </v>
      </c>
      <c r="E229" s="55">
        <f>IF(Commande!F162&lt;&gt;"",Commande!F162,"")</f>
        <v>10</v>
      </c>
      <c r="F229" s="55" t="str">
        <f>IF(Commande!D162&lt;&gt;"",Commande!D162,"")</f>
        <v>B</v>
      </c>
      <c r="G229" s="55" t="str">
        <f>IF(Commande!L162&lt;&gt;"",Commande!L162,"")</f>
        <v>M3</v>
      </c>
      <c r="H229" s="55" t="str">
        <f>IF(Commande!H162&lt;&gt;"",Commande!H162,"")</f>
        <v xml:space="preserve">B  </v>
      </c>
      <c r="I229" s="55">
        <f>IF(Commande!I162&lt;&gt;"",Commande!I162,"")</f>
        <v>0.06</v>
      </c>
      <c r="J229" s="55">
        <f>IF($J$9=36,Commande!AB162,IF($J$9=37,Commande!AC162,IF($J$9=38,Commande!AD162,IF($J$9=39,Commande!AE162,IF($J$9=40,Commande!AF162,IF($J$9=41,Commande!AG162,IF($J$9=42,Commande!AH162,IF($J$9=43,Commande!AI162,IF($J$9=44,Commande!AJ162,IF($J$9=45,Commande!AK162,IF($J$9=46,Commande!AL162,IF($J$9=47,Commande!AL162,IF($J$9=48,Commande!AM162,IF($J$9=49,Commande!AN162,IF($J$9=50,Commande!AO162,IF($J$9=51,Commande!AP162,IF($J$9=52,Commande!AQ162,IF($J$9=1,Commande!AR162,IF($J$9=2,Commande!AS162,IF($J$9=3,Commande!AT162,IF($J$9=4,Commande!AU162,IF($J$9=5,Commande!AV162,IF($J$9=6,Commande!AW162,IF($J$9=7,Commande!AX162,IF($J$9=8,Commande!AY162,IF($J$9=9,Commande!AZ162,IF($J$9=10,Commande!BA162,IF($J$9=11,Commande!BB162,IF($J$9=12,Commande!BC162,IF($J$9=13,Commande!BD162,IF($J$9=14,Commande!BE162,IF($J$9=15,Commande!BF162,IF($J$9=16,Commande!BG162,IF($J$9=17,Commande!BH162,IF($J$9=18,Commande!BI162,IF($J$9=19,Commande!BJ162,IF($J$9=20,Commande!BK162,IF($J$9=21,Commande!BL162,IF($J$9=22,Commande!BM162,IF($J$9=23,Commande!BN162,IF($J$9=24,Commande!BO162,IF($J$9=25,Commande!BP162,IF($J$9=26,Commande!R162,IF($J$9=27,Commande!S162,IF($J$9=28,Commande!T162,IF($J$9=29,Commande!U162,IF($J$9=30,Commande!V162,IF($J$9=31,Commande!W162,IF($J$9=32,Commande!X162,IF($J$9=33,Commande!Y162,IF($J$9=34,Commande!Z162,IF($J$9=35,Commande!AA162,))))))))))))))))))))))))))))))))))))))))))))))))))))</f>
        <v>0</v>
      </c>
      <c r="K229" s="55" t="str">
        <f>IF(Commande!O162=0,"","Erreur")</f>
        <v/>
      </c>
    </row>
    <row r="230" spans="1:11" hidden="1">
      <c r="A230" s="91"/>
      <c r="B230" s="91"/>
      <c r="C230" s="92" t="s">
        <v>531</v>
      </c>
      <c r="D230" s="92"/>
      <c r="E230" s="91"/>
      <c r="F230" s="91"/>
      <c r="G230" s="91"/>
      <c r="H230" s="91"/>
      <c r="I230" s="91"/>
      <c r="J230" s="91">
        <f>SUBTOTAL(9,J228:J229)</f>
        <v>0</v>
      </c>
      <c r="K230" s="91"/>
    </row>
    <row r="231" spans="1:11" hidden="1">
      <c r="A231" s="55" t="str">
        <f>IF(Commande!A163&lt;&gt;"",Commande!A163,"")</f>
        <v/>
      </c>
      <c r="B231" s="55" t="str">
        <f>IF(Commande!J163&lt;&gt;"",Commande!J163,"")</f>
        <v>L</v>
      </c>
      <c r="C231" s="59" t="str">
        <f>IF(Commande!B163&lt;&gt;"",Commande!B163,"")</f>
        <v>E</v>
      </c>
      <c r="D231" s="59" t="str">
        <f>IF(Commande!C163&lt;&gt;"",Commande!C163,"")</f>
        <v/>
      </c>
      <c r="E231" s="55" t="str">
        <f>IF(Commande!F163&lt;&gt;"",Commande!F163,"")</f>
        <v/>
      </c>
      <c r="F231" s="55" t="str">
        <f>IF(Commande!D163&lt;&gt;"",Commande!D163,"")</f>
        <v/>
      </c>
      <c r="G231" s="55" t="str">
        <f>IF(Commande!L163&lt;&gt;"",Commande!L163,"")</f>
        <v/>
      </c>
      <c r="H231" s="55" t="str">
        <f>IF(Commande!H163&lt;&gt;"",Commande!H163,"")</f>
        <v/>
      </c>
      <c r="I231" s="55" t="str">
        <f>IF(Commande!I163&lt;&gt;"",Commande!I163,"")</f>
        <v/>
      </c>
      <c r="J231" s="55">
        <f>IF($J$9=36,Commande!AB163,IF($J$9=37,Commande!AC163,IF($J$9=38,Commande!AD163,IF($J$9=39,Commande!AE163,IF($J$9=40,Commande!AF163,IF($J$9=41,Commande!AG163,IF($J$9=42,Commande!AH163,IF($J$9=43,Commande!AI163,IF($J$9=44,Commande!AJ163,IF($J$9=45,Commande!AK163,IF($J$9=46,Commande!AL163,IF($J$9=47,Commande!AL163,IF($J$9=48,Commande!AM163,IF($J$9=49,Commande!AN163,IF($J$9=50,Commande!AO163,IF($J$9=51,Commande!AP163,IF($J$9=52,Commande!AQ163,IF($J$9=1,Commande!AR163,IF($J$9=2,Commande!AS163,IF($J$9=3,Commande!AT163,IF($J$9=4,Commande!AU163,IF($J$9=5,Commande!AV163,IF($J$9=6,Commande!AW163,IF($J$9=7,Commande!AX163,IF($J$9=8,Commande!AY163,IF($J$9=9,Commande!AZ163,IF($J$9=10,Commande!BA163,IF($J$9=11,Commande!BB163,IF($J$9=12,Commande!BC163,IF($J$9=13,Commande!BD163,IF($J$9=14,Commande!BE163,IF($J$9=15,Commande!BF163,IF($J$9=16,Commande!BG163,IF($J$9=17,Commande!BH163,IF($J$9=18,Commande!BI163,IF($J$9=19,Commande!BJ163,IF($J$9=20,Commande!BK163,IF($J$9=21,Commande!BL163,IF($J$9=22,Commande!BM163,IF($J$9=23,Commande!BN163,IF($J$9=24,Commande!BO163,IF($J$9=25,Commande!BP163,IF($J$9=26,Commande!R163,IF($J$9=27,Commande!S163,IF($J$9=28,Commande!T163,IF($J$9=29,Commande!U163,IF($J$9=30,Commande!V163,IF($J$9=31,Commande!W163,IF($J$9=32,Commande!X163,IF($J$9=33,Commande!Y163,IF($J$9=34,Commande!Z163,IF($J$9=35,Commande!AA163,))))))))))))))))))))))))))))))))))))))))))))))))))))</f>
        <v>0</v>
      </c>
      <c r="K231" s="55" t="str">
        <f>IF(Commande!O163=0,"","Erreur")</f>
        <v/>
      </c>
    </row>
    <row r="232" spans="1:11">
      <c r="A232" s="55">
        <f>IF(Commande!A164&lt;&gt;"",Commande!A164,"")</f>
        <v>24883</v>
      </c>
      <c r="B232" s="55" t="str">
        <f>IF(Commande!J164&lt;&gt;"",Commande!J164,"")</f>
        <v>S3B</v>
      </c>
      <c r="C232" s="59" t="str">
        <f>IF(Commande!B164&lt;&gt;"",Commande!B164,"")</f>
        <v>ECHINACEA</v>
      </c>
      <c r="D232" s="59" t="str">
        <f>IF(Commande!C164&lt;&gt;"",Commande!C164,"")</f>
        <v>Guatemala Gold</v>
      </c>
      <c r="E232" s="55">
        <f>IF(Commande!F164&lt;&gt;"",Commande!F164,"")</f>
        <v>10</v>
      </c>
      <c r="F232" s="55" t="str">
        <f>IF(Commande!D164&lt;&gt;"",Commande!D164,"")</f>
        <v>B</v>
      </c>
      <c r="G232" s="55" t="str">
        <f>IF(Commande!L164&lt;&gt;"",Commande!L164,"")</f>
        <v>M3</v>
      </c>
      <c r="H232" s="55" t="str">
        <f>IF(Commande!H164&lt;&gt;"",Commande!H164,"")</f>
        <v>D</v>
      </c>
      <c r="I232" s="55">
        <f>IF(Commande!I164&lt;&gt;"",Commande!I164,"")</f>
        <v>0.17</v>
      </c>
      <c r="J232" s="55">
        <f>IF($J$9=36,Commande!AB164,IF($J$9=37,Commande!AC164,IF($J$9=38,Commande!AD164,IF($J$9=39,Commande!AE164,IF($J$9=40,Commande!AF164,IF($J$9=41,Commande!AG164,IF($J$9=42,Commande!AH164,IF($J$9=43,Commande!AI164,IF($J$9=44,Commande!AJ164,IF($J$9=45,Commande!AK164,IF($J$9=46,Commande!AL164,IF($J$9=47,Commande!AL164,IF($J$9=48,Commande!AM164,IF($J$9=49,Commande!AN164,IF($J$9=50,Commande!AO164,IF($J$9=51,Commande!AP164,IF($J$9=52,Commande!AQ164,IF($J$9=1,Commande!AR164,IF($J$9=2,Commande!AS164,IF($J$9=3,Commande!AT164,IF($J$9=4,Commande!AU164,IF($J$9=5,Commande!AV164,IF($J$9=6,Commande!AW164,IF($J$9=7,Commande!AX164,IF($J$9=8,Commande!AY164,IF($J$9=9,Commande!AZ164,IF($J$9=10,Commande!BA164,IF($J$9=11,Commande!BB164,IF($J$9=12,Commande!BC164,IF($J$9=13,Commande!BD164,IF($J$9=14,Commande!BE164,IF($J$9=15,Commande!BF164,IF($J$9=16,Commande!BG164,IF($J$9=17,Commande!BH164,IF($J$9=18,Commande!BI164,IF($J$9=19,Commande!BJ164,IF($J$9=20,Commande!BK164,IF($J$9=21,Commande!BL164,IF($J$9=22,Commande!BM164,IF($J$9=23,Commande!BN164,IF($J$9=24,Commande!BO164,IF($J$9=25,Commande!BP164,IF($J$9=26,Commande!R164,IF($J$9=27,Commande!S164,IF($J$9=28,Commande!T164,IF($J$9=29,Commande!U164,IF($J$9=30,Commande!V164,IF($J$9=31,Commande!W164,IF($J$9=32,Commande!X164,IF($J$9=33,Commande!Y164,IF($J$9=34,Commande!Z164,IF($J$9=35,Commande!AA164,))))))))))))))))))))))))))))))))))))))))))))))))))))</f>
        <v>0</v>
      </c>
      <c r="K232" s="55" t="str">
        <f>IF(Commande!O164=0,"","Erreur")</f>
        <v/>
      </c>
    </row>
    <row r="233" spans="1:11">
      <c r="A233" s="55">
        <f>IF(Commande!A165&lt;&gt;"",Commande!A165,"")</f>
        <v>25811</v>
      </c>
      <c r="B233" s="55" t="str">
        <f>IF(Commande!J165&lt;&gt;"",Commande!J165,"")</f>
        <v>S3B</v>
      </c>
      <c r="C233" s="59" t="str">
        <f>IF(Commande!B165&lt;&gt;"",Commande!B165,"")</f>
        <v>ECHINACEA</v>
      </c>
      <c r="D233" s="59" t="str">
        <f>IF(Commande!C165&lt;&gt;"",Commande!C165,"")</f>
        <v>Guatemala Papaya</v>
      </c>
      <c r="E233" s="55">
        <f>IF(Commande!F165&lt;&gt;"",Commande!F165,"")</f>
        <v>10</v>
      </c>
      <c r="F233" s="55" t="str">
        <f>IF(Commande!D165&lt;&gt;"",Commande!D165,"")</f>
        <v>B</v>
      </c>
      <c r="G233" s="55" t="str">
        <f>IF(Commande!L165&lt;&gt;"",Commande!L165,"")</f>
        <v>M3</v>
      </c>
      <c r="H233" s="55" t="str">
        <f>IF(Commande!H165&lt;&gt;"",Commande!H165,"")</f>
        <v>D</v>
      </c>
      <c r="I233" s="55">
        <f>IF(Commande!I165&lt;&gt;"",Commande!I165,"")</f>
        <v>0.17</v>
      </c>
      <c r="J233" s="55">
        <f>IF($J$9=36,Commande!AB165,IF($J$9=37,Commande!AC165,IF($J$9=38,Commande!AD165,IF($J$9=39,Commande!AE165,IF($J$9=40,Commande!AF165,IF($J$9=41,Commande!AG165,IF($J$9=42,Commande!AH165,IF($J$9=43,Commande!AI165,IF($J$9=44,Commande!AJ165,IF($J$9=45,Commande!AK165,IF($J$9=46,Commande!AL165,IF($J$9=47,Commande!AL165,IF($J$9=48,Commande!AM165,IF($J$9=49,Commande!AN165,IF($J$9=50,Commande!AO165,IF($J$9=51,Commande!AP165,IF($J$9=52,Commande!AQ165,IF($J$9=1,Commande!AR165,IF($J$9=2,Commande!AS165,IF($J$9=3,Commande!AT165,IF($J$9=4,Commande!AU165,IF($J$9=5,Commande!AV165,IF($J$9=6,Commande!AW165,IF($J$9=7,Commande!AX165,IF($J$9=8,Commande!AY165,IF($J$9=9,Commande!AZ165,IF($J$9=10,Commande!BA165,IF($J$9=11,Commande!BB165,IF($J$9=12,Commande!BC165,IF($J$9=13,Commande!BD165,IF($J$9=14,Commande!BE165,IF($J$9=15,Commande!BF165,IF($J$9=16,Commande!BG165,IF($J$9=17,Commande!BH165,IF($J$9=18,Commande!BI165,IF($J$9=19,Commande!BJ165,IF($J$9=20,Commande!BK165,IF($J$9=21,Commande!BL165,IF($J$9=22,Commande!BM165,IF($J$9=23,Commande!BN165,IF($J$9=24,Commande!BO165,IF($J$9=25,Commande!BP165,IF($J$9=26,Commande!R165,IF($J$9=27,Commande!S165,IF($J$9=28,Commande!T165,IF($J$9=29,Commande!U165,IF($J$9=30,Commande!V165,IF($J$9=31,Commande!W165,IF($J$9=32,Commande!X165,IF($J$9=33,Commande!Y165,IF($J$9=34,Commande!Z165,IF($J$9=35,Commande!AA165,))))))))))))))))))))))))))))))))))))))))))))))))))))</f>
        <v>0</v>
      </c>
      <c r="K233" s="55" t="str">
        <f>IF(Commande!O165=0,"","Erreur")</f>
        <v/>
      </c>
    </row>
    <row r="234" spans="1:11">
      <c r="A234" s="55">
        <f>IF(Commande!A166&lt;&gt;"",Commande!A166,"")</f>
        <v>23426</v>
      </c>
      <c r="B234" s="55" t="str">
        <f>IF(Commande!J166&lt;&gt;"",Commande!J166,"")</f>
        <v>S3B</v>
      </c>
      <c r="C234" s="59" t="str">
        <f>IF(Commande!B166&lt;&gt;"",Commande!B166,"")</f>
        <v>ECHINACEA</v>
      </c>
      <c r="D234" s="59" t="str">
        <f>IF(Commande!C166&lt;&gt;"",Commande!C166,"")</f>
        <v>Panama Red</v>
      </c>
      <c r="E234" s="55">
        <f>IF(Commande!F166&lt;&gt;"",Commande!F166,"")</f>
        <v>10</v>
      </c>
      <c r="F234" s="55" t="str">
        <f>IF(Commande!D166&lt;&gt;"",Commande!D166,"")</f>
        <v>B</v>
      </c>
      <c r="G234" s="55" t="str">
        <f>IF(Commande!L166&lt;&gt;"",Commande!L166,"")</f>
        <v>M3</v>
      </c>
      <c r="H234" s="55" t="str">
        <f>IF(Commande!H166&lt;&gt;"",Commande!H166,"")</f>
        <v>D</v>
      </c>
      <c r="I234" s="55">
        <f>IF(Commande!I166&lt;&gt;"",Commande!I166,"")</f>
        <v>0.17</v>
      </c>
      <c r="J234" s="55">
        <f>IF($J$9=36,Commande!AB166,IF($J$9=37,Commande!AC166,IF($J$9=38,Commande!AD166,IF($J$9=39,Commande!AE166,IF($J$9=40,Commande!AF166,IF($J$9=41,Commande!AG166,IF($J$9=42,Commande!AH166,IF($J$9=43,Commande!AI166,IF($J$9=44,Commande!AJ166,IF($J$9=45,Commande!AK166,IF($J$9=46,Commande!AL166,IF($J$9=47,Commande!AL166,IF($J$9=48,Commande!AM166,IF($J$9=49,Commande!AN166,IF($J$9=50,Commande!AO166,IF($J$9=51,Commande!AP166,IF($J$9=52,Commande!AQ166,IF($J$9=1,Commande!AR166,IF($J$9=2,Commande!AS166,IF($J$9=3,Commande!AT166,IF($J$9=4,Commande!AU166,IF($J$9=5,Commande!AV166,IF($J$9=6,Commande!AW166,IF($J$9=7,Commande!AX166,IF($J$9=8,Commande!AY166,IF($J$9=9,Commande!AZ166,IF($J$9=10,Commande!BA166,IF($J$9=11,Commande!BB166,IF($J$9=12,Commande!BC166,IF($J$9=13,Commande!BD166,IF($J$9=14,Commande!BE166,IF($J$9=15,Commande!BF166,IF($J$9=16,Commande!BG166,IF($J$9=17,Commande!BH166,IF($J$9=18,Commande!BI166,IF($J$9=19,Commande!BJ166,IF($J$9=20,Commande!BK166,IF($J$9=21,Commande!BL166,IF($J$9=22,Commande!BM166,IF($J$9=23,Commande!BN166,IF($J$9=24,Commande!BO166,IF($J$9=25,Commande!BP166,IF($J$9=26,Commande!R166,IF($J$9=27,Commande!S166,IF($J$9=28,Commande!T166,IF($J$9=29,Commande!U166,IF($J$9=30,Commande!V166,IF($J$9=31,Commande!W166,IF($J$9=32,Commande!X166,IF($J$9=33,Commande!Y166,IF($J$9=34,Commande!Z166,IF($J$9=35,Commande!AA166,))))))))))))))))))))))))))))))))))))))))))))))))))))</f>
        <v>0</v>
      </c>
      <c r="K234" s="55" t="str">
        <f>IF(Commande!O166=0,"","Erreur")</f>
        <v/>
      </c>
    </row>
    <row r="235" spans="1:11">
      <c r="A235" s="55">
        <f>IF(Commande!A167&lt;&gt;"",Commande!A167,"")</f>
        <v>25812</v>
      </c>
      <c r="B235" s="55" t="str">
        <f>IF(Commande!J167&lt;&gt;"",Commande!J167,"")</f>
        <v>S3B</v>
      </c>
      <c r="C235" s="59" t="str">
        <f>IF(Commande!B167&lt;&gt;"",Commande!B167,"")</f>
        <v>ECHINACEA</v>
      </c>
      <c r="D235" s="59" t="str">
        <f>IF(Commande!C167&lt;&gt;"",Commande!C167,"")</f>
        <v>Panama Rose</v>
      </c>
      <c r="E235" s="55">
        <f>IF(Commande!F167&lt;&gt;"",Commande!F167,"")</f>
        <v>10</v>
      </c>
      <c r="F235" s="55" t="str">
        <f>IF(Commande!D167&lt;&gt;"",Commande!D167,"")</f>
        <v>B</v>
      </c>
      <c r="G235" s="55" t="str">
        <f>IF(Commande!L167&lt;&gt;"",Commande!L167,"")</f>
        <v>M3</v>
      </c>
      <c r="H235" s="55" t="str">
        <f>IF(Commande!H167&lt;&gt;"",Commande!H167,"")</f>
        <v>D</v>
      </c>
      <c r="I235" s="55">
        <f>IF(Commande!I167&lt;&gt;"",Commande!I167,"")</f>
        <v>0.17</v>
      </c>
      <c r="J235" s="55">
        <f>IF($J$9=36,Commande!AB167,IF($J$9=37,Commande!AC167,IF($J$9=38,Commande!AD167,IF($J$9=39,Commande!AE167,IF($J$9=40,Commande!AF167,IF($J$9=41,Commande!AG167,IF($J$9=42,Commande!AH167,IF($J$9=43,Commande!AI167,IF($J$9=44,Commande!AJ167,IF($J$9=45,Commande!AK167,IF($J$9=46,Commande!AL167,IF($J$9=47,Commande!AL167,IF($J$9=48,Commande!AM167,IF($J$9=49,Commande!AN167,IF($J$9=50,Commande!AO167,IF($J$9=51,Commande!AP167,IF($J$9=52,Commande!AQ167,IF($J$9=1,Commande!AR167,IF($J$9=2,Commande!AS167,IF($J$9=3,Commande!AT167,IF($J$9=4,Commande!AU167,IF($J$9=5,Commande!AV167,IF($J$9=6,Commande!AW167,IF($J$9=7,Commande!AX167,IF($J$9=8,Commande!AY167,IF($J$9=9,Commande!AZ167,IF($J$9=10,Commande!BA167,IF($J$9=11,Commande!BB167,IF($J$9=12,Commande!BC167,IF($J$9=13,Commande!BD167,IF($J$9=14,Commande!BE167,IF($J$9=15,Commande!BF167,IF($J$9=16,Commande!BG167,IF($J$9=17,Commande!BH167,IF($J$9=18,Commande!BI167,IF($J$9=19,Commande!BJ167,IF($J$9=20,Commande!BK167,IF($J$9=21,Commande!BL167,IF($J$9=22,Commande!BM167,IF($J$9=23,Commande!BN167,IF($J$9=24,Commande!BO167,IF($J$9=25,Commande!BP167,IF($J$9=26,Commande!R167,IF($J$9=27,Commande!S167,IF($J$9=28,Commande!T167,IF($J$9=29,Commande!U167,IF($J$9=30,Commande!V167,IF($J$9=31,Commande!W167,IF($J$9=32,Commande!X167,IF($J$9=33,Commande!Y167,IF($J$9=34,Commande!Z167,IF($J$9=35,Commande!AA167,))))))))))))))))))))))))))))))))))))))))))))))))))))</f>
        <v>0</v>
      </c>
      <c r="K235" s="55" t="str">
        <f>IF(Commande!O167=0,"","Erreur")</f>
        <v/>
      </c>
    </row>
    <row r="236" spans="1:11" hidden="1">
      <c r="A236" s="91"/>
      <c r="B236" s="91"/>
      <c r="C236" s="92" t="s">
        <v>533</v>
      </c>
      <c r="D236" s="92"/>
      <c r="E236" s="91"/>
      <c r="F236" s="91"/>
      <c r="G236" s="91"/>
      <c r="H236" s="91"/>
      <c r="I236" s="91"/>
      <c r="J236" s="91">
        <f>SUBTOTAL(9,J231:J235)</f>
        <v>0</v>
      </c>
      <c r="K236" s="91"/>
    </row>
    <row r="237" spans="1:11">
      <c r="A237" s="55">
        <f>IF(Commande!A168&lt;&gt;"",Commande!A168,"")</f>
        <v>25921</v>
      </c>
      <c r="B237" s="55" t="str">
        <f>IF(Commande!J168&lt;&gt;"",Commande!J168,"")</f>
        <v>S3B</v>
      </c>
      <c r="C237" s="59" t="str">
        <f>IF(Commande!B168&lt;&gt;"",Commande!B168,"")</f>
        <v>EPHEMERE DE VIRGINIE</v>
      </c>
      <c r="D237" s="59" t="str">
        <f>IF(Commande!C168&lt;&gt;"",Commande!C168,"")</f>
        <v xml:space="preserve">Blue and Gold                 </v>
      </c>
      <c r="E237" s="55">
        <f>IF(Commande!F168&lt;&gt;"",Commande!F168,"")</f>
        <v>8</v>
      </c>
      <c r="F237" s="55" t="str">
        <f>IF(Commande!D168&lt;&gt;"",Commande!D168,"")</f>
        <v>B</v>
      </c>
      <c r="G237" s="55" t="str">
        <f>IF(Commande!L168&lt;&gt;"",Commande!L168,"")</f>
        <v>M3</v>
      </c>
      <c r="H237" s="55" t="str">
        <f>IF(Commande!H168&lt;&gt;"",Commande!H168,"")</f>
        <v>E</v>
      </c>
      <c r="I237" s="55" t="str">
        <f>IF(Commande!I168&lt;&gt;"",Commande!I168,"")</f>
        <v/>
      </c>
      <c r="J237" s="55">
        <f>IF($J$9=36,Commande!AB168,IF($J$9=37,Commande!AC168,IF($J$9=38,Commande!AD168,IF($J$9=39,Commande!AE168,IF($J$9=40,Commande!AF168,IF($J$9=41,Commande!AG168,IF($J$9=42,Commande!AH168,IF($J$9=43,Commande!AI168,IF($J$9=44,Commande!AJ168,IF($J$9=45,Commande!AK168,IF($J$9=46,Commande!AL168,IF($J$9=47,Commande!AL168,IF($J$9=48,Commande!AM168,IF($J$9=49,Commande!AN168,IF($J$9=50,Commande!AO168,IF($J$9=51,Commande!AP168,IF($J$9=52,Commande!AQ168,IF($J$9=1,Commande!AR168,IF($J$9=2,Commande!AS168,IF($J$9=3,Commande!AT168,IF($J$9=4,Commande!AU168,IF($J$9=5,Commande!AV168,IF($J$9=6,Commande!AW168,IF($J$9=7,Commande!AX168,IF($J$9=8,Commande!AY168,IF($J$9=9,Commande!AZ168,IF($J$9=10,Commande!BA168,IF($J$9=11,Commande!BB168,IF($J$9=12,Commande!BC168,IF($J$9=13,Commande!BD168,IF($J$9=14,Commande!BE168,IF($J$9=15,Commande!BF168,IF($J$9=16,Commande!BG168,IF($J$9=17,Commande!BH168,IF($J$9=18,Commande!BI168,IF($J$9=19,Commande!BJ168,IF($J$9=20,Commande!BK168,IF($J$9=21,Commande!BL168,IF($J$9=22,Commande!BM168,IF($J$9=23,Commande!BN168,IF($J$9=24,Commande!BO168,IF($J$9=25,Commande!BP168,IF($J$9=26,Commande!R168,IF($J$9=27,Commande!S168,IF($J$9=28,Commande!T168,IF($J$9=29,Commande!U168,IF($J$9=30,Commande!V168,IF($J$9=31,Commande!W168,IF($J$9=32,Commande!X168,IF($J$9=33,Commande!Y168,IF($J$9=34,Commande!Z168,IF($J$9=35,Commande!AA168,))))))))))))))))))))))))))))))))))))))))))))))))))))</f>
        <v>0</v>
      </c>
      <c r="K237" s="55" t="str">
        <f>IF(Commande!O168=0,"","Erreur")</f>
        <v/>
      </c>
    </row>
    <row r="238" spans="1:11" hidden="1">
      <c r="A238" s="91"/>
      <c r="B238" s="91"/>
      <c r="C238" s="92" t="s">
        <v>819</v>
      </c>
      <c r="D238" s="92"/>
      <c r="E238" s="91"/>
      <c r="F238" s="91"/>
      <c r="G238" s="91"/>
      <c r="H238" s="91"/>
      <c r="I238" s="91"/>
      <c r="J238" s="91">
        <f>SUBTOTAL(9,J237:J237)</f>
        <v>0</v>
      </c>
      <c r="K238" s="91"/>
    </row>
    <row r="239" spans="1:11">
      <c r="A239" s="55">
        <f>IF(Commande!A169&lt;&gt;"",Commande!A169,"")</f>
        <v>23774</v>
      </c>
      <c r="B239" s="55" t="str">
        <f>IF(Commande!J169&lt;&gt;"",Commande!J169,"")</f>
        <v>S7</v>
      </c>
      <c r="C239" s="59" t="str">
        <f>IF(Commande!B169&lt;&gt;"",Commande!B169,"")</f>
        <v>ERIGERON</v>
      </c>
      <c r="D239" s="59" t="str">
        <f>IF(Commande!C169&lt;&gt;"",Commande!C169,"")</f>
        <v>Karvinskianus</v>
      </c>
      <c r="E239" s="55">
        <f>IF(Commande!F169&lt;&gt;"",Commande!F169,"")</f>
        <v>6</v>
      </c>
      <c r="F239" s="55" t="str">
        <f>IF(Commande!D169&lt;&gt;"",Commande!D169,"")</f>
        <v>B</v>
      </c>
      <c r="G239" s="55" t="str">
        <f>IF(Commande!L169&lt;&gt;"",Commande!L169,"")</f>
        <v>M3</v>
      </c>
      <c r="H239" s="55" t="str">
        <f>IF(Commande!H169&lt;&gt;"",Commande!H169,"")</f>
        <v xml:space="preserve">C  </v>
      </c>
      <c r="I239" s="55" t="str">
        <f>IF(Commande!I169&lt;&gt;"",Commande!I169,"")</f>
        <v/>
      </c>
      <c r="J239" s="55">
        <f>IF($J$9=36,Commande!AB169,IF($J$9=37,Commande!AC169,IF($J$9=38,Commande!AD169,IF($J$9=39,Commande!AE169,IF($J$9=40,Commande!AF169,IF($J$9=41,Commande!AG169,IF($J$9=42,Commande!AH169,IF($J$9=43,Commande!AI169,IF($J$9=44,Commande!AJ169,IF($J$9=45,Commande!AK169,IF($J$9=46,Commande!AL169,IF($J$9=47,Commande!AL169,IF($J$9=48,Commande!AM169,IF($J$9=49,Commande!AN169,IF($J$9=50,Commande!AO169,IF($J$9=51,Commande!AP169,IF($J$9=52,Commande!AQ169,IF($J$9=1,Commande!AR169,IF($J$9=2,Commande!AS169,IF($J$9=3,Commande!AT169,IF($J$9=4,Commande!AU169,IF($J$9=5,Commande!AV169,IF($J$9=6,Commande!AW169,IF($J$9=7,Commande!AX169,IF($J$9=8,Commande!AY169,IF($J$9=9,Commande!AZ169,IF($J$9=10,Commande!BA169,IF($J$9=11,Commande!BB169,IF($J$9=12,Commande!BC169,IF($J$9=13,Commande!BD169,IF($J$9=14,Commande!BE169,IF($J$9=15,Commande!BF169,IF($J$9=16,Commande!BG169,IF($J$9=17,Commande!BH169,IF($J$9=18,Commande!BI169,IF($J$9=19,Commande!BJ169,IF($J$9=20,Commande!BK169,IF($J$9=21,Commande!BL169,IF($J$9=22,Commande!BM169,IF($J$9=23,Commande!BN169,IF($J$9=24,Commande!BO169,IF($J$9=25,Commande!BP169,IF($J$9=26,Commande!R169,IF($J$9=27,Commande!S169,IF($J$9=28,Commande!T169,IF($J$9=29,Commande!U169,IF($J$9=30,Commande!V169,IF($J$9=31,Commande!W169,IF($J$9=32,Commande!X169,IF($J$9=33,Commande!Y169,IF($J$9=34,Commande!Z169,IF($J$9=35,Commande!AA169,))))))))))))))))))))))))))))))))))))))))))))))))))))</f>
        <v>0</v>
      </c>
      <c r="K239" s="55" t="str">
        <f>IF(Commande!O169=0,"","Erreur")</f>
        <v/>
      </c>
    </row>
    <row r="240" spans="1:11" hidden="1">
      <c r="A240" s="91"/>
      <c r="B240" s="91"/>
      <c r="C240" s="92" t="s">
        <v>534</v>
      </c>
      <c r="D240" s="92"/>
      <c r="E240" s="91"/>
      <c r="F240" s="91"/>
      <c r="G240" s="91"/>
      <c r="H240" s="91"/>
      <c r="I240" s="91"/>
      <c r="J240" s="91">
        <f>SUBTOTAL(9,J239:J239)</f>
        <v>0</v>
      </c>
      <c r="K240" s="91"/>
    </row>
    <row r="241" spans="1:11">
      <c r="A241" s="55">
        <f>IF(Commande!A170&lt;&gt;"",Commande!A170,"")</f>
        <v>27503</v>
      </c>
      <c r="B241" s="55" t="str">
        <f>IF(Commande!J170&lt;&gt;"",Commande!J170,"")</f>
        <v>S3B</v>
      </c>
      <c r="C241" s="59" t="str">
        <f>IF(Commande!B170&lt;&gt;"",Commande!B170,"")</f>
        <v>ERODIUM</v>
      </c>
      <c r="D241" s="59" t="str">
        <f>IF(Commande!C170&lt;&gt;"",Commande!C170,"")</f>
        <v>Album</v>
      </c>
      <c r="E241" s="55">
        <f>IF(Commande!F170&lt;&gt;"",Commande!F170,"")</f>
        <v>10</v>
      </c>
      <c r="F241" s="55" t="str">
        <f>IF(Commande!D170&lt;&gt;"",Commande!D170,"")</f>
        <v>B</v>
      </c>
      <c r="G241" s="55" t="str">
        <f>IF(Commande!L170&lt;&gt;"",Commande!L170,"")</f>
        <v>M3</v>
      </c>
      <c r="H241" s="55" t="str">
        <f>IF(Commande!H170&lt;&gt;"",Commande!H170,"")</f>
        <v xml:space="preserve"> E </v>
      </c>
      <c r="I241" s="55" t="str">
        <f>IF(Commande!I170&lt;&gt;"",Commande!I170,"")</f>
        <v/>
      </c>
      <c r="J241" s="55">
        <f>IF($J$9=36,Commande!AB170,IF($J$9=37,Commande!AC170,IF($J$9=38,Commande!AD170,IF($J$9=39,Commande!AE170,IF($J$9=40,Commande!AF170,IF($J$9=41,Commande!AG170,IF($J$9=42,Commande!AH170,IF($J$9=43,Commande!AI170,IF($J$9=44,Commande!AJ170,IF($J$9=45,Commande!AK170,IF($J$9=46,Commande!AL170,IF($J$9=47,Commande!AL170,IF($J$9=48,Commande!AM170,IF($J$9=49,Commande!AN170,IF($J$9=50,Commande!AO170,IF($J$9=51,Commande!AP170,IF($J$9=52,Commande!AQ170,IF($J$9=1,Commande!AR170,IF($J$9=2,Commande!AS170,IF($J$9=3,Commande!AT170,IF($J$9=4,Commande!AU170,IF($J$9=5,Commande!AV170,IF($J$9=6,Commande!AW170,IF($J$9=7,Commande!AX170,IF($J$9=8,Commande!AY170,IF($J$9=9,Commande!AZ170,IF($J$9=10,Commande!BA170,IF($J$9=11,Commande!BB170,IF($J$9=12,Commande!BC170,IF($J$9=13,Commande!BD170,IF($J$9=14,Commande!BE170,IF($J$9=15,Commande!BF170,IF($J$9=16,Commande!BG170,IF($J$9=17,Commande!BH170,IF($J$9=18,Commande!BI170,IF($J$9=19,Commande!BJ170,IF($J$9=20,Commande!BK170,IF($J$9=21,Commande!BL170,IF($J$9=22,Commande!BM170,IF($J$9=23,Commande!BN170,IF($J$9=24,Commande!BO170,IF($J$9=25,Commande!BP170,IF($J$9=26,Commande!R170,IF($J$9=27,Commande!S170,IF($J$9=28,Commande!T170,IF($J$9=29,Commande!U170,IF($J$9=30,Commande!V170,IF($J$9=31,Commande!W170,IF($J$9=32,Commande!X170,IF($J$9=33,Commande!Y170,IF($J$9=34,Commande!Z170,IF($J$9=35,Commande!AA170,))))))))))))))))))))))))))))))))))))))))))))))))))))</f>
        <v>0</v>
      </c>
      <c r="K241" s="55" t="str">
        <f>IF(Commande!O170=0,"","Erreur")</f>
        <v/>
      </c>
    </row>
    <row r="242" spans="1:11">
      <c r="A242" s="55">
        <f>IF(Commande!A171&lt;&gt;"",Commande!A171,"")</f>
        <v>25922</v>
      </c>
      <c r="B242" s="55" t="str">
        <f>IF(Commande!J171&lt;&gt;"",Commande!J171,"")</f>
        <v>S3B</v>
      </c>
      <c r="C242" s="59" t="str">
        <f>IF(Commande!B171&lt;&gt;"",Commande!B171,"")</f>
        <v>ERODIUM</v>
      </c>
      <c r="D242" s="59" t="str">
        <f>IF(Commande!C171&lt;&gt;"",Commande!C171,"")</f>
        <v>Bishop's Form</v>
      </c>
      <c r="E242" s="55">
        <f>IF(Commande!F171&lt;&gt;"",Commande!F171,"")</f>
        <v>10</v>
      </c>
      <c r="F242" s="55" t="str">
        <f>IF(Commande!D171&lt;&gt;"",Commande!D171,"")</f>
        <v>B</v>
      </c>
      <c r="G242" s="55" t="str">
        <f>IF(Commande!L171&lt;&gt;"",Commande!L171,"")</f>
        <v>M3</v>
      </c>
      <c r="H242" s="55" t="str">
        <f>IF(Commande!H171&lt;&gt;"",Commande!H171,"")</f>
        <v xml:space="preserve"> E </v>
      </c>
      <c r="I242" s="55" t="str">
        <f>IF(Commande!I171&lt;&gt;"",Commande!I171,"")</f>
        <v/>
      </c>
      <c r="J242" s="55">
        <f>IF($J$9=36,Commande!AB171,IF($J$9=37,Commande!AC171,IF($J$9=38,Commande!AD171,IF($J$9=39,Commande!AE171,IF($J$9=40,Commande!AF171,IF($J$9=41,Commande!AG171,IF($J$9=42,Commande!AH171,IF($J$9=43,Commande!AI171,IF($J$9=44,Commande!AJ171,IF($J$9=45,Commande!AK171,IF($J$9=46,Commande!AL171,IF($J$9=47,Commande!AL171,IF($J$9=48,Commande!AM171,IF($J$9=49,Commande!AN171,IF($J$9=50,Commande!AO171,IF($J$9=51,Commande!AP171,IF($J$9=52,Commande!AQ171,IF($J$9=1,Commande!AR171,IF($J$9=2,Commande!AS171,IF($J$9=3,Commande!AT171,IF($J$9=4,Commande!AU171,IF($J$9=5,Commande!AV171,IF($J$9=6,Commande!AW171,IF($J$9=7,Commande!AX171,IF($J$9=8,Commande!AY171,IF($J$9=9,Commande!AZ171,IF($J$9=10,Commande!BA171,IF($J$9=11,Commande!BB171,IF($J$9=12,Commande!BC171,IF($J$9=13,Commande!BD171,IF($J$9=14,Commande!BE171,IF($J$9=15,Commande!BF171,IF($J$9=16,Commande!BG171,IF($J$9=17,Commande!BH171,IF($J$9=18,Commande!BI171,IF($J$9=19,Commande!BJ171,IF($J$9=20,Commande!BK171,IF($J$9=21,Commande!BL171,IF($J$9=22,Commande!BM171,IF($J$9=23,Commande!BN171,IF($J$9=24,Commande!BO171,IF($J$9=25,Commande!BP171,IF($J$9=26,Commande!R171,IF($J$9=27,Commande!S171,IF($J$9=28,Commande!T171,IF($J$9=29,Commande!U171,IF($J$9=30,Commande!V171,IF($J$9=31,Commande!W171,IF($J$9=32,Commande!X171,IF($J$9=33,Commande!Y171,IF($J$9=34,Commande!Z171,IF($J$9=35,Commande!AA171,))))))))))))))))))))))))))))))))))))))))))))))))))))</f>
        <v>0</v>
      </c>
      <c r="K242" s="55" t="str">
        <f>IF(Commande!O171=0,"","Erreur")</f>
        <v/>
      </c>
    </row>
    <row r="243" spans="1:11" hidden="1">
      <c r="A243" s="91"/>
      <c r="B243" s="91"/>
      <c r="C243" s="92" t="s">
        <v>820</v>
      </c>
      <c r="D243" s="92"/>
      <c r="E243" s="91"/>
      <c r="F243" s="91"/>
      <c r="G243" s="91"/>
      <c r="H243" s="91"/>
      <c r="I243" s="91"/>
      <c r="J243" s="91">
        <f>SUBTOTAL(9,J241:J242)</f>
        <v>0</v>
      </c>
      <c r="K243" s="91"/>
    </row>
    <row r="244" spans="1:11">
      <c r="A244" s="55">
        <f>IF(Commande!A172&lt;&gt;"",Commande!A172,"")</f>
        <v>25923</v>
      </c>
      <c r="B244" s="55" t="str">
        <f>IF(Commande!J172&lt;&gt;"",Commande!J172,"")</f>
        <v>S3B</v>
      </c>
      <c r="C244" s="59" t="str">
        <f>IF(Commande!B172&lt;&gt;"",Commande!B172,"")</f>
        <v>ERYSIMUM</v>
      </c>
      <c r="D244" s="59" t="str">
        <f>IF(Commande!C172&lt;&gt;"",Commande!C172,"")</f>
        <v xml:space="preserve">Bowles Mauve             </v>
      </c>
      <c r="E244" s="55">
        <f>IF(Commande!F172&lt;&gt;"",Commande!F172,"")</f>
        <v>10</v>
      </c>
      <c r="F244" s="55" t="str">
        <f>IF(Commande!D172&lt;&gt;"",Commande!D172,"")</f>
        <v>B</v>
      </c>
      <c r="G244" s="55" t="str">
        <f>IF(Commande!L172&lt;&gt;"",Commande!L172,"")</f>
        <v>M3</v>
      </c>
      <c r="H244" s="55" t="str">
        <f>IF(Commande!H172&lt;&gt;"",Commande!H172,"")</f>
        <v>B</v>
      </c>
      <c r="I244" s="55">
        <f>IF(Commande!I172&lt;&gt;"",Commande!I172,"")</f>
        <v>0.04</v>
      </c>
      <c r="J244" s="55">
        <f>IF($J$9=36,Commande!AB172,IF($J$9=37,Commande!AC172,IF($J$9=38,Commande!AD172,IF($J$9=39,Commande!AE172,IF($J$9=40,Commande!AF172,IF($J$9=41,Commande!AG172,IF($J$9=42,Commande!AH172,IF($J$9=43,Commande!AI172,IF($J$9=44,Commande!AJ172,IF($J$9=45,Commande!AK172,IF($J$9=46,Commande!AL172,IF($J$9=47,Commande!AL172,IF($J$9=48,Commande!AM172,IF($J$9=49,Commande!AN172,IF($J$9=50,Commande!AO172,IF($J$9=51,Commande!AP172,IF($J$9=52,Commande!AQ172,IF($J$9=1,Commande!AR172,IF($J$9=2,Commande!AS172,IF($J$9=3,Commande!AT172,IF($J$9=4,Commande!AU172,IF($J$9=5,Commande!AV172,IF($J$9=6,Commande!AW172,IF($J$9=7,Commande!AX172,IF($J$9=8,Commande!AY172,IF($J$9=9,Commande!AZ172,IF($J$9=10,Commande!BA172,IF($J$9=11,Commande!BB172,IF($J$9=12,Commande!BC172,IF($J$9=13,Commande!BD172,IF($J$9=14,Commande!BE172,IF($J$9=15,Commande!BF172,IF($J$9=16,Commande!BG172,IF($J$9=17,Commande!BH172,IF($J$9=18,Commande!BI172,IF($J$9=19,Commande!BJ172,IF($J$9=20,Commande!BK172,IF($J$9=21,Commande!BL172,IF($J$9=22,Commande!BM172,IF($J$9=23,Commande!BN172,IF($J$9=24,Commande!BO172,IF($J$9=25,Commande!BP172,IF($J$9=26,Commande!R172,IF($J$9=27,Commande!S172,IF($J$9=28,Commande!T172,IF($J$9=29,Commande!U172,IF($J$9=30,Commande!V172,IF($J$9=31,Commande!W172,IF($J$9=32,Commande!X172,IF($J$9=33,Commande!Y172,IF($J$9=34,Commande!Z172,IF($J$9=35,Commande!AA172,))))))))))))))))))))))))))))))))))))))))))))))))))))</f>
        <v>0</v>
      </c>
      <c r="K244" s="55" t="str">
        <f>IF(Commande!O172=0,"","Erreur")</f>
        <v/>
      </c>
    </row>
    <row r="245" spans="1:11" hidden="1">
      <c r="A245" s="91"/>
      <c r="B245" s="91"/>
      <c r="C245" s="92" t="s">
        <v>821</v>
      </c>
      <c r="D245" s="92"/>
      <c r="E245" s="91"/>
      <c r="F245" s="91"/>
      <c r="G245" s="91"/>
      <c r="H245" s="91"/>
      <c r="I245" s="91"/>
      <c r="J245" s="91">
        <f>SUBTOTAL(9,J244:J244)</f>
        <v>0</v>
      </c>
      <c r="K245" s="91"/>
    </row>
    <row r="246" spans="1:11">
      <c r="A246" s="55">
        <f>IF(Commande!A173&lt;&gt;"",Commande!A173,"")</f>
        <v>25434</v>
      </c>
      <c r="B246" s="55" t="str">
        <f>IF(Commande!J173&lt;&gt;"",Commande!J173,"")</f>
        <v>S4</v>
      </c>
      <c r="C246" s="59" t="str">
        <f>IF(Commande!B173&lt;&gt;"",Commande!B173,"")</f>
        <v>EUPHORBE DES GARRIGUES</v>
      </c>
      <c r="D246" s="59" t="str">
        <f>IF(Commande!C173&lt;&gt;"",Commande!C173,"")</f>
        <v>Wulfenii</v>
      </c>
      <c r="E246" s="55">
        <f>IF(Commande!F173&lt;&gt;"",Commande!F173,"")</f>
        <v>8</v>
      </c>
      <c r="F246" s="55" t="str">
        <f>IF(Commande!D173&lt;&gt;"",Commande!D173,"")</f>
        <v>S</v>
      </c>
      <c r="G246" s="55" t="str">
        <f>IF(Commande!L173&lt;&gt;"",Commande!L173,"")</f>
        <v>M3</v>
      </c>
      <c r="H246" s="55" t="str">
        <f>IF(Commande!H173&lt;&gt;"",Commande!H173,"")</f>
        <v>E</v>
      </c>
      <c r="I246" s="55" t="str">
        <f>IF(Commande!I173&lt;&gt;"",Commande!I173,"")</f>
        <v/>
      </c>
      <c r="J246" s="55">
        <f>IF($J$9=36,Commande!AB173,IF($J$9=37,Commande!AC173,IF($J$9=38,Commande!AD173,IF($J$9=39,Commande!AE173,IF($J$9=40,Commande!AF173,IF($J$9=41,Commande!AG173,IF($J$9=42,Commande!AH173,IF($J$9=43,Commande!AI173,IF($J$9=44,Commande!AJ173,IF($J$9=45,Commande!AK173,IF($J$9=46,Commande!AL173,IF($J$9=47,Commande!AL173,IF($J$9=48,Commande!AM173,IF($J$9=49,Commande!AN173,IF($J$9=50,Commande!AO173,IF($J$9=51,Commande!AP173,IF($J$9=52,Commande!AQ173,IF($J$9=1,Commande!AR173,IF($J$9=2,Commande!AS173,IF($J$9=3,Commande!AT173,IF($J$9=4,Commande!AU173,IF($J$9=5,Commande!AV173,IF($J$9=6,Commande!AW173,IF($J$9=7,Commande!AX173,IF($J$9=8,Commande!AY173,IF($J$9=9,Commande!AZ173,IF($J$9=10,Commande!BA173,IF($J$9=11,Commande!BB173,IF($J$9=12,Commande!BC173,IF($J$9=13,Commande!BD173,IF($J$9=14,Commande!BE173,IF($J$9=15,Commande!BF173,IF($J$9=16,Commande!BG173,IF($J$9=17,Commande!BH173,IF($J$9=18,Commande!BI173,IF($J$9=19,Commande!BJ173,IF($J$9=20,Commande!BK173,IF($J$9=21,Commande!BL173,IF($J$9=22,Commande!BM173,IF($J$9=23,Commande!BN173,IF($J$9=24,Commande!BO173,IF($J$9=25,Commande!BP173,IF($J$9=26,Commande!R173,IF($J$9=27,Commande!S173,IF($J$9=28,Commande!T173,IF($J$9=29,Commande!U173,IF($J$9=30,Commande!V173,IF($J$9=31,Commande!W173,IF($J$9=32,Commande!X173,IF($J$9=33,Commande!Y173,IF($J$9=34,Commande!Z173,IF($J$9=35,Commande!AA173,))))))))))))))))))))))))))))))))))))))))))))))))))))</f>
        <v>0</v>
      </c>
      <c r="K246" s="55" t="str">
        <f>IF(Commande!O173=0,"","Erreur")</f>
        <v/>
      </c>
    </row>
    <row r="247" spans="1:11" hidden="1">
      <c r="A247" s="91"/>
      <c r="B247" s="91"/>
      <c r="C247" s="92" t="s">
        <v>822</v>
      </c>
      <c r="D247" s="92"/>
      <c r="E247" s="91"/>
      <c r="F247" s="91"/>
      <c r="G247" s="91"/>
      <c r="H247" s="91"/>
      <c r="I247" s="91"/>
      <c r="J247" s="91">
        <f>SUBTOTAL(9,J246:J246)</f>
        <v>0</v>
      </c>
      <c r="K247" s="91"/>
    </row>
    <row r="248" spans="1:11">
      <c r="A248" s="55">
        <f>IF(Commande!A174&lt;&gt;"",Commande!A174,"")</f>
        <v>25435</v>
      </c>
      <c r="B248" s="55" t="str">
        <f>IF(Commande!J174&lt;&gt;"",Commande!J174,"")</f>
        <v>S4</v>
      </c>
      <c r="C248" s="59" t="str">
        <f>IF(Commande!B174&lt;&gt;"",Commande!B174,"")</f>
        <v>EUPHORBE MYRSINITE</v>
      </c>
      <c r="D248" s="59" t="str">
        <f>IF(Commande!C174&lt;&gt;"",Commande!C174,"")</f>
        <v>De Corse</v>
      </c>
      <c r="E248" s="55">
        <f>IF(Commande!F174&lt;&gt;"",Commande!F174,"")</f>
        <v>8</v>
      </c>
      <c r="F248" s="55" t="str">
        <f>IF(Commande!D174&lt;&gt;"",Commande!D174,"")</f>
        <v>S</v>
      </c>
      <c r="G248" s="55" t="str">
        <f>IF(Commande!L174&lt;&gt;"",Commande!L174,"")</f>
        <v>M3</v>
      </c>
      <c r="H248" s="55" t="str">
        <f>IF(Commande!H174&lt;&gt;"",Commande!H174,"")</f>
        <v>E</v>
      </c>
      <c r="I248" s="55" t="str">
        <f>IF(Commande!I174&lt;&gt;"",Commande!I174,"")</f>
        <v/>
      </c>
      <c r="J248" s="55">
        <f>IF($J$9=36,Commande!AB174,IF($J$9=37,Commande!AC174,IF($J$9=38,Commande!AD174,IF($J$9=39,Commande!AE174,IF($J$9=40,Commande!AF174,IF($J$9=41,Commande!AG174,IF($J$9=42,Commande!AH174,IF($J$9=43,Commande!AI174,IF($J$9=44,Commande!AJ174,IF($J$9=45,Commande!AK174,IF($J$9=46,Commande!AL174,IF($J$9=47,Commande!AL174,IF($J$9=48,Commande!AM174,IF($J$9=49,Commande!AN174,IF($J$9=50,Commande!AO174,IF($J$9=51,Commande!AP174,IF($J$9=52,Commande!AQ174,IF($J$9=1,Commande!AR174,IF($J$9=2,Commande!AS174,IF($J$9=3,Commande!AT174,IF($J$9=4,Commande!AU174,IF($J$9=5,Commande!AV174,IF($J$9=6,Commande!AW174,IF($J$9=7,Commande!AX174,IF($J$9=8,Commande!AY174,IF($J$9=9,Commande!AZ174,IF($J$9=10,Commande!BA174,IF($J$9=11,Commande!BB174,IF($J$9=12,Commande!BC174,IF($J$9=13,Commande!BD174,IF($J$9=14,Commande!BE174,IF($J$9=15,Commande!BF174,IF($J$9=16,Commande!BG174,IF($J$9=17,Commande!BH174,IF($J$9=18,Commande!BI174,IF($J$9=19,Commande!BJ174,IF($J$9=20,Commande!BK174,IF($J$9=21,Commande!BL174,IF($J$9=22,Commande!BM174,IF($J$9=23,Commande!BN174,IF($J$9=24,Commande!BO174,IF($J$9=25,Commande!BP174,IF($J$9=26,Commande!R174,IF($J$9=27,Commande!S174,IF($J$9=28,Commande!T174,IF($J$9=29,Commande!U174,IF($J$9=30,Commande!V174,IF($J$9=31,Commande!W174,IF($J$9=32,Commande!X174,IF($J$9=33,Commande!Y174,IF($J$9=34,Commande!Z174,IF($J$9=35,Commande!AA174,))))))))))))))))))))))))))))))))))))))))))))))))))))</f>
        <v>0</v>
      </c>
      <c r="K248" s="55" t="str">
        <f>IF(Commande!O174=0,"","Erreur")</f>
        <v/>
      </c>
    </row>
    <row r="249" spans="1:11" hidden="1">
      <c r="A249" s="91"/>
      <c r="B249" s="91"/>
      <c r="C249" s="92" t="s">
        <v>823</v>
      </c>
      <c r="D249" s="92"/>
      <c r="E249" s="91"/>
      <c r="F249" s="91"/>
      <c r="G249" s="91"/>
      <c r="H249" s="91"/>
      <c r="I249" s="91"/>
      <c r="J249" s="91">
        <f>SUBTOTAL(9,J248:J248)</f>
        <v>0</v>
      </c>
      <c r="K249" s="91"/>
    </row>
    <row r="250" spans="1:11">
      <c r="A250" s="55">
        <f>IF(Commande!A175&lt;&gt;"",Commande!A175,"")</f>
        <v>337</v>
      </c>
      <c r="B250" s="55" t="str">
        <f>IF(Commande!J175&lt;&gt;"",Commande!J175,"")</f>
        <v>S10</v>
      </c>
      <c r="C250" s="59" t="str">
        <f>IF(Commande!B175&lt;&gt;"",Commande!B175,"")</f>
        <v>EURYOPS</v>
      </c>
      <c r="D250" s="59" t="str">
        <f>IF(Commande!C175&lt;&gt;"",Commande!C175,"")</f>
        <v>Soleil Orange</v>
      </c>
      <c r="E250" s="55">
        <f>IF(Commande!F175&lt;&gt;"",Commande!F175,"")</f>
        <v>8</v>
      </c>
      <c r="F250" s="55" t="str">
        <f>IF(Commande!D175&lt;&gt;"",Commande!D175,"")</f>
        <v>B</v>
      </c>
      <c r="G250" s="55" t="str">
        <f>IF(Commande!L175&lt;&gt;"",Commande!L175,"")</f>
        <v>M3</v>
      </c>
      <c r="H250" s="55" t="str">
        <f>IF(Commande!H175&lt;&gt;"",Commande!H175,"")</f>
        <v>B</v>
      </c>
      <c r="I250" s="55" t="str">
        <f>IF(Commande!I175&lt;&gt;"",Commande!I175,"")</f>
        <v/>
      </c>
      <c r="J250" s="55">
        <f>IF($J$9=36,Commande!AB175,IF($J$9=37,Commande!AC175,IF($J$9=38,Commande!AD175,IF($J$9=39,Commande!AE175,IF($J$9=40,Commande!AF175,IF($J$9=41,Commande!AG175,IF($J$9=42,Commande!AH175,IF($J$9=43,Commande!AI175,IF($J$9=44,Commande!AJ175,IF($J$9=45,Commande!AK175,IF($J$9=46,Commande!AL175,IF($J$9=47,Commande!AL175,IF($J$9=48,Commande!AM175,IF($J$9=49,Commande!AN175,IF($J$9=50,Commande!AO175,IF($J$9=51,Commande!AP175,IF($J$9=52,Commande!AQ175,IF($J$9=1,Commande!AR175,IF($J$9=2,Commande!AS175,IF($J$9=3,Commande!AT175,IF($J$9=4,Commande!AU175,IF($J$9=5,Commande!AV175,IF($J$9=6,Commande!AW175,IF($J$9=7,Commande!AX175,IF($J$9=8,Commande!AY175,IF($J$9=9,Commande!AZ175,IF($J$9=10,Commande!BA175,IF($J$9=11,Commande!BB175,IF($J$9=12,Commande!BC175,IF($J$9=13,Commande!BD175,IF($J$9=14,Commande!BE175,IF($J$9=15,Commande!BF175,IF($J$9=16,Commande!BG175,IF($J$9=17,Commande!BH175,IF($J$9=18,Commande!BI175,IF($J$9=19,Commande!BJ175,IF($J$9=20,Commande!BK175,IF($J$9=21,Commande!BL175,IF($J$9=22,Commande!BM175,IF($J$9=23,Commande!BN175,IF($J$9=24,Commande!BO175,IF($J$9=25,Commande!BP175,IF($J$9=26,Commande!R175,IF($J$9=27,Commande!S175,IF($J$9=28,Commande!T175,IF($J$9=29,Commande!U175,IF($J$9=30,Commande!V175,IF($J$9=31,Commande!W175,IF($J$9=32,Commande!X175,IF($J$9=33,Commande!Y175,IF($J$9=34,Commande!Z175,IF($J$9=35,Commande!AA175,))))))))))))))))))))))))))))))))))))))))))))))))))))</f>
        <v>0</v>
      </c>
      <c r="K250" s="55" t="str">
        <f>IF(Commande!O175=0,"","Erreur")</f>
        <v/>
      </c>
    </row>
    <row r="251" spans="1:11">
      <c r="A251" s="55">
        <f>IF(Commande!A176&lt;&gt;"",Commande!A176,"")</f>
        <v>12861</v>
      </c>
      <c r="B251" s="55" t="str">
        <f>IF(Commande!J176&lt;&gt;"",Commande!J176,"")</f>
        <v>S10</v>
      </c>
      <c r="C251" s="59" t="str">
        <f>IF(Commande!B176&lt;&gt;"",Commande!B176,"")</f>
        <v>EURYOPS</v>
      </c>
      <c r="D251" s="59" t="str">
        <f>IF(Commande!C176&lt;&gt;"",Commande!C176,"")</f>
        <v>Sunshine Silver</v>
      </c>
      <c r="E251" s="55">
        <f>IF(Commande!F176&lt;&gt;"",Commande!F176,"")</f>
        <v>8</v>
      </c>
      <c r="F251" s="55" t="str">
        <f>IF(Commande!D176&lt;&gt;"",Commande!D176,"")</f>
        <v>B</v>
      </c>
      <c r="G251" s="55" t="str">
        <f>IF(Commande!L176&lt;&gt;"",Commande!L176,"")</f>
        <v>M3</v>
      </c>
      <c r="H251" s="55" t="str">
        <f>IF(Commande!H176&lt;&gt;"",Commande!H176,"")</f>
        <v>B</v>
      </c>
      <c r="I251" s="55" t="str">
        <f>IF(Commande!I176&lt;&gt;"",Commande!I176,"")</f>
        <v/>
      </c>
      <c r="J251" s="55">
        <f>IF($J$9=36,Commande!AB176,IF($J$9=37,Commande!AC176,IF($J$9=38,Commande!AD176,IF($J$9=39,Commande!AE176,IF($J$9=40,Commande!AF176,IF($J$9=41,Commande!AG176,IF($J$9=42,Commande!AH176,IF($J$9=43,Commande!AI176,IF($J$9=44,Commande!AJ176,IF($J$9=45,Commande!AK176,IF($J$9=46,Commande!AL176,IF($J$9=47,Commande!AL176,IF($J$9=48,Commande!AM176,IF($J$9=49,Commande!AN176,IF($J$9=50,Commande!AO176,IF($J$9=51,Commande!AP176,IF($J$9=52,Commande!AQ176,IF($J$9=1,Commande!AR176,IF($J$9=2,Commande!AS176,IF($J$9=3,Commande!AT176,IF($J$9=4,Commande!AU176,IF($J$9=5,Commande!AV176,IF($J$9=6,Commande!AW176,IF($J$9=7,Commande!AX176,IF($J$9=8,Commande!AY176,IF($J$9=9,Commande!AZ176,IF($J$9=10,Commande!BA176,IF($J$9=11,Commande!BB176,IF($J$9=12,Commande!BC176,IF($J$9=13,Commande!BD176,IF($J$9=14,Commande!BE176,IF($J$9=15,Commande!BF176,IF($J$9=16,Commande!BG176,IF($J$9=17,Commande!BH176,IF($J$9=18,Commande!BI176,IF($J$9=19,Commande!BJ176,IF($J$9=20,Commande!BK176,IF($J$9=21,Commande!BL176,IF($J$9=22,Commande!BM176,IF($J$9=23,Commande!BN176,IF($J$9=24,Commande!BO176,IF($J$9=25,Commande!BP176,IF($J$9=26,Commande!R176,IF($J$9=27,Commande!S176,IF($J$9=28,Commande!T176,IF($J$9=29,Commande!U176,IF($J$9=30,Commande!V176,IF($J$9=31,Commande!W176,IF($J$9=32,Commande!X176,IF($J$9=33,Commande!Y176,IF($J$9=34,Commande!Z176,IF($J$9=35,Commande!AA176,))))))))))))))))))))))))))))))))))))))))))))))))))))</f>
        <v>0</v>
      </c>
      <c r="K251" s="55" t="str">
        <f>IF(Commande!O176=0,"","Erreur")</f>
        <v/>
      </c>
    </row>
    <row r="252" spans="1:11" hidden="1">
      <c r="A252" s="91"/>
      <c r="B252" s="91"/>
      <c r="C252" s="92" t="s">
        <v>824</v>
      </c>
      <c r="D252" s="92"/>
      <c r="E252" s="91"/>
      <c r="F252" s="91"/>
      <c r="G252" s="91"/>
      <c r="H252" s="91"/>
      <c r="I252" s="91"/>
      <c r="J252" s="91">
        <f>SUBTOTAL(9,J250:J251)</f>
        <v>0</v>
      </c>
      <c r="K252" s="91"/>
    </row>
    <row r="253" spans="1:11" hidden="1">
      <c r="A253" s="55" t="str">
        <f>IF(Commande!A177&lt;&gt;"",Commande!A177,"")</f>
        <v/>
      </c>
      <c r="B253" s="55" t="str">
        <f>IF(Commande!J177&lt;&gt;"",Commande!J177,"")</f>
        <v>L</v>
      </c>
      <c r="C253" s="59" t="str">
        <f>IF(Commande!B177&lt;&gt;"",Commande!B177,"")</f>
        <v>F</v>
      </c>
      <c r="D253" s="59" t="str">
        <f>IF(Commande!C177&lt;&gt;"",Commande!C177,"")</f>
        <v/>
      </c>
      <c r="E253" s="55" t="str">
        <f>IF(Commande!F177&lt;&gt;"",Commande!F177,"")</f>
        <v/>
      </c>
      <c r="F253" s="55" t="str">
        <f>IF(Commande!D177&lt;&gt;"",Commande!D177,"")</f>
        <v/>
      </c>
      <c r="G253" s="55" t="str">
        <f>IF(Commande!L177&lt;&gt;"",Commande!L177,"")</f>
        <v/>
      </c>
      <c r="H253" s="55" t="str">
        <f>IF(Commande!H177&lt;&gt;"",Commande!H177,"")</f>
        <v/>
      </c>
      <c r="I253" s="55" t="str">
        <f>IF(Commande!I177&lt;&gt;"",Commande!I177,"")</f>
        <v/>
      </c>
      <c r="J253" s="55">
        <f>IF($J$9=36,Commande!AB177,IF($J$9=37,Commande!AC177,IF($J$9=38,Commande!AD177,IF($J$9=39,Commande!AE177,IF($J$9=40,Commande!AF177,IF($J$9=41,Commande!AG177,IF($J$9=42,Commande!AH177,IF($J$9=43,Commande!AI177,IF($J$9=44,Commande!AJ177,IF($J$9=45,Commande!AK177,IF($J$9=46,Commande!AL177,IF($J$9=47,Commande!AL177,IF($J$9=48,Commande!AM177,IF($J$9=49,Commande!AN177,IF($J$9=50,Commande!AO177,IF($J$9=51,Commande!AP177,IF($J$9=52,Commande!AQ177,IF($J$9=1,Commande!AR177,IF($J$9=2,Commande!AS177,IF($J$9=3,Commande!AT177,IF($J$9=4,Commande!AU177,IF($J$9=5,Commande!AV177,IF($J$9=6,Commande!AW177,IF($J$9=7,Commande!AX177,IF($J$9=8,Commande!AY177,IF($J$9=9,Commande!AZ177,IF($J$9=10,Commande!BA177,IF($J$9=11,Commande!BB177,IF($J$9=12,Commande!BC177,IF($J$9=13,Commande!BD177,IF($J$9=14,Commande!BE177,IF($J$9=15,Commande!BF177,IF($J$9=16,Commande!BG177,IF($J$9=17,Commande!BH177,IF($J$9=18,Commande!BI177,IF($J$9=19,Commande!BJ177,IF($J$9=20,Commande!BK177,IF($J$9=21,Commande!BL177,IF($J$9=22,Commande!BM177,IF($J$9=23,Commande!BN177,IF($J$9=24,Commande!BO177,IF($J$9=25,Commande!BP177,IF($J$9=26,Commande!R177,IF($J$9=27,Commande!S177,IF($J$9=28,Commande!T177,IF($J$9=29,Commande!U177,IF($J$9=30,Commande!V177,IF($J$9=31,Commande!W177,IF($J$9=32,Commande!X177,IF($J$9=33,Commande!Y177,IF($J$9=34,Commande!Z177,IF($J$9=35,Commande!AA177,))))))))))))))))))))))))))))))))))))))))))))))))))))</f>
        <v>0</v>
      </c>
      <c r="K253" s="55" t="str">
        <f>IF(Commande!O177=0,"","Erreur")</f>
        <v/>
      </c>
    </row>
    <row r="254" spans="1:11">
      <c r="A254" s="55">
        <f>IF(Commande!A178&lt;&gt;"",Commande!A178,"")</f>
        <v>13310</v>
      </c>
      <c r="B254" s="55" t="str">
        <f>IF(Commande!J178&lt;&gt;"",Commande!J178,"")</f>
        <v>S10</v>
      </c>
      <c r="C254" s="59" t="str">
        <f>IF(Commande!B178&lt;&gt;"",Commande!B178,"")</f>
        <v>FUCHSIA VIVACE</v>
      </c>
      <c r="D254" s="59" t="str">
        <f>IF(Commande!C178&lt;&gt;"",Commande!C178,"")</f>
        <v>Blue Sarah</v>
      </c>
      <c r="E254" s="55">
        <f>IF(Commande!F178&lt;&gt;"",Commande!F178,"")</f>
        <v>6</v>
      </c>
      <c r="F254" s="55" t="str">
        <f>IF(Commande!D178&lt;&gt;"",Commande!D178,"")</f>
        <v>B</v>
      </c>
      <c r="G254" s="55" t="str">
        <f>IF(Commande!L178&lt;&gt;"",Commande!L178,"")</f>
        <v>M3</v>
      </c>
      <c r="H254" s="55" t="str">
        <f>IF(Commande!H178&lt;&gt;"",Commande!H178,"")</f>
        <v>B</v>
      </c>
      <c r="I254" s="55" t="str">
        <f>IF(Commande!I178&lt;&gt;"",Commande!I178,"")</f>
        <v/>
      </c>
      <c r="J254" s="55">
        <f>IF($J$9=36,Commande!AB178,IF($J$9=37,Commande!AC178,IF($J$9=38,Commande!AD178,IF($J$9=39,Commande!AE178,IF($J$9=40,Commande!AF178,IF($J$9=41,Commande!AG178,IF($J$9=42,Commande!AH178,IF($J$9=43,Commande!AI178,IF($J$9=44,Commande!AJ178,IF($J$9=45,Commande!AK178,IF($J$9=46,Commande!AL178,IF($J$9=47,Commande!AL178,IF($J$9=48,Commande!AM178,IF($J$9=49,Commande!AN178,IF($J$9=50,Commande!AO178,IF($J$9=51,Commande!AP178,IF($J$9=52,Commande!AQ178,IF($J$9=1,Commande!AR178,IF($J$9=2,Commande!AS178,IF($J$9=3,Commande!AT178,IF($J$9=4,Commande!AU178,IF($J$9=5,Commande!AV178,IF($J$9=6,Commande!AW178,IF($J$9=7,Commande!AX178,IF($J$9=8,Commande!AY178,IF($J$9=9,Commande!AZ178,IF($J$9=10,Commande!BA178,IF($J$9=11,Commande!BB178,IF($J$9=12,Commande!BC178,IF($J$9=13,Commande!BD178,IF($J$9=14,Commande!BE178,IF($J$9=15,Commande!BF178,IF($J$9=16,Commande!BG178,IF($J$9=17,Commande!BH178,IF($J$9=18,Commande!BI178,IF($J$9=19,Commande!BJ178,IF($J$9=20,Commande!BK178,IF($J$9=21,Commande!BL178,IF($J$9=22,Commande!BM178,IF($J$9=23,Commande!BN178,IF($J$9=24,Commande!BO178,IF($J$9=25,Commande!BP178,IF($J$9=26,Commande!R178,IF($J$9=27,Commande!S178,IF($J$9=28,Commande!T178,IF($J$9=29,Commande!U178,IF($J$9=30,Commande!V178,IF($J$9=31,Commande!W178,IF($J$9=32,Commande!X178,IF($J$9=33,Commande!Y178,IF($J$9=34,Commande!Z178,IF($J$9=35,Commande!AA178,))))))))))))))))))))))))))))))))))))))))))))))))))))</f>
        <v>0</v>
      </c>
      <c r="K254" s="55" t="str">
        <f>IF(Commande!O178=0,"","Erreur")</f>
        <v/>
      </c>
    </row>
    <row r="255" spans="1:11">
      <c r="A255" s="55">
        <f>IF(Commande!A179&lt;&gt;"",Commande!A179,"")</f>
        <v>14246</v>
      </c>
      <c r="B255" s="55" t="str">
        <f>IF(Commande!J179&lt;&gt;"",Commande!J179,"")</f>
        <v>S10</v>
      </c>
      <c r="C255" s="59" t="str">
        <f>IF(Commande!B179&lt;&gt;"",Commande!B179,"")</f>
        <v>FUCHSIA VIVACE</v>
      </c>
      <c r="D255" s="59" t="str">
        <f>IF(Commande!C179&lt;&gt;"",Commande!C179,"")</f>
        <v>Genii Doré</v>
      </c>
      <c r="E255" s="55">
        <f>IF(Commande!F179&lt;&gt;"",Commande!F179,"")</f>
        <v>6</v>
      </c>
      <c r="F255" s="55" t="str">
        <f>IF(Commande!D179&lt;&gt;"",Commande!D179,"")</f>
        <v>B</v>
      </c>
      <c r="G255" s="55" t="str">
        <f>IF(Commande!L179&lt;&gt;"",Commande!L179,"")</f>
        <v>M3</v>
      </c>
      <c r="H255" s="55" t="str">
        <f>IF(Commande!H179&lt;&gt;"",Commande!H179,"")</f>
        <v>B</v>
      </c>
      <c r="I255" s="55" t="str">
        <f>IF(Commande!I179&lt;&gt;"",Commande!I179,"")</f>
        <v/>
      </c>
      <c r="J255" s="55">
        <f>IF($J$9=36,Commande!AB179,IF($J$9=37,Commande!AC179,IF($J$9=38,Commande!AD179,IF($J$9=39,Commande!AE179,IF($J$9=40,Commande!AF179,IF($J$9=41,Commande!AG179,IF($J$9=42,Commande!AH179,IF($J$9=43,Commande!AI179,IF($J$9=44,Commande!AJ179,IF($J$9=45,Commande!AK179,IF($J$9=46,Commande!AL179,IF($J$9=47,Commande!AL179,IF($J$9=48,Commande!AM179,IF($J$9=49,Commande!AN179,IF($J$9=50,Commande!AO179,IF($J$9=51,Commande!AP179,IF($J$9=52,Commande!AQ179,IF($J$9=1,Commande!AR179,IF($J$9=2,Commande!AS179,IF($J$9=3,Commande!AT179,IF($J$9=4,Commande!AU179,IF($J$9=5,Commande!AV179,IF($J$9=6,Commande!AW179,IF($J$9=7,Commande!AX179,IF($J$9=8,Commande!AY179,IF($J$9=9,Commande!AZ179,IF($J$9=10,Commande!BA179,IF($J$9=11,Commande!BB179,IF($J$9=12,Commande!BC179,IF($J$9=13,Commande!BD179,IF($J$9=14,Commande!BE179,IF($J$9=15,Commande!BF179,IF($J$9=16,Commande!BG179,IF($J$9=17,Commande!BH179,IF($J$9=18,Commande!BI179,IF($J$9=19,Commande!BJ179,IF($J$9=20,Commande!BK179,IF($J$9=21,Commande!BL179,IF($J$9=22,Commande!BM179,IF($J$9=23,Commande!BN179,IF($J$9=24,Commande!BO179,IF($J$9=25,Commande!BP179,IF($J$9=26,Commande!R179,IF($J$9=27,Commande!S179,IF($J$9=28,Commande!T179,IF($J$9=29,Commande!U179,IF($J$9=30,Commande!V179,IF($J$9=31,Commande!W179,IF($J$9=32,Commande!X179,IF($J$9=33,Commande!Y179,IF($J$9=34,Commande!Z179,IF($J$9=35,Commande!AA179,))))))))))))))))))))))))))))))))))))))))))))))))))))</f>
        <v>0</v>
      </c>
      <c r="K255" s="55" t="str">
        <f>IF(Commande!O179=0,"","Erreur")</f>
        <v/>
      </c>
    </row>
    <row r="256" spans="1:11">
      <c r="A256" s="55">
        <f>IF(Commande!A180&lt;&gt;"",Commande!A180,"")</f>
        <v>26000</v>
      </c>
      <c r="B256" s="55" t="str">
        <f>IF(Commande!J180&lt;&gt;"",Commande!J180,"")</f>
        <v>S10</v>
      </c>
      <c r="C256" s="59" t="str">
        <f>IF(Commande!B180&lt;&gt;"",Commande!B180,"")</f>
        <v>FUCHSIA VIVACE</v>
      </c>
      <c r="D256" s="59" t="str">
        <f>IF(Commande!C180&lt;&gt;"",Commande!C180,"")</f>
        <v>Magellanica variegata</v>
      </c>
      <c r="E256" s="55">
        <f>IF(Commande!F180&lt;&gt;"",Commande!F180,"")</f>
        <v>6</v>
      </c>
      <c r="F256" s="55" t="str">
        <f>IF(Commande!D180&lt;&gt;"",Commande!D180,"")</f>
        <v>B</v>
      </c>
      <c r="G256" s="55" t="str">
        <f>IF(Commande!L180&lt;&gt;"",Commande!L180,"")</f>
        <v>M3</v>
      </c>
      <c r="H256" s="55" t="str">
        <f>IF(Commande!H180&lt;&gt;"",Commande!H180,"")</f>
        <v>B</v>
      </c>
      <c r="I256" s="55" t="str">
        <f>IF(Commande!I180&lt;&gt;"",Commande!I180,"")</f>
        <v/>
      </c>
      <c r="J256" s="55">
        <f>IF($J$9=36,Commande!AB180,IF($J$9=37,Commande!AC180,IF($J$9=38,Commande!AD180,IF($J$9=39,Commande!AE180,IF($J$9=40,Commande!AF180,IF($J$9=41,Commande!AG180,IF($J$9=42,Commande!AH180,IF($J$9=43,Commande!AI180,IF($J$9=44,Commande!AJ180,IF($J$9=45,Commande!AK180,IF($J$9=46,Commande!AL180,IF($J$9=47,Commande!AL180,IF($J$9=48,Commande!AM180,IF($J$9=49,Commande!AN180,IF($J$9=50,Commande!AO180,IF($J$9=51,Commande!AP180,IF($J$9=52,Commande!AQ180,IF($J$9=1,Commande!AR180,IF($J$9=2,Commande!AS180,IF($J$9=3,Commande!AT180,IF($J$9=4,Commande!AU180,IF($J$9=5,Commande!AV180,IF($J$9=6,Commande!AW180,IF($J$9=7,Commande!AX180,IF($J$9=8,Commande!AY180,IF($J$9=9,Commande!AZ180,IF($J$9=10,Commande!BA180,IF($J$9=11,Commande!BB180,IF($J$9=12,Commande!BC180,IF($J$9=13,Commande!BD180,IF($J$9=14,Commande!BE180,IF($J$9=15,Commande!BF180,IF($J$9=16,Commande!BG180,IF($J$9=17,Commande!BH180,IF($J$9=18,Commande!BI180,IF($J$9=19,Commande!BJ180,IF($J$9=20,Commande!BK180,IF($J$9=21,Commande!BL180,IF($J$9=22,Commande!BM180,IF($J$9=23,Commande!BN180,IF($J$9=24,Commande!BO180,IF($J$9=25,Commande!BP180,IF($J$9=26,Commande!R180,IF($J$9=27,Commande!S180,IF($J$9=28,Commande!T180,IF($J$9=29,Commande!U180,IF($J$9=30,Commande!V180,IF($J$9=31,Commande!W180,IF($J$9=32,Commande!X180,IF($J$9=33,Commande!Y180,IF($J$9=34,Commande!Z180,IF($J$9=35,Commande!AA180,))))))))))))))))))))))))))))))))))))))))))))))))))))</f>
        <v>0</v>
      </c>
      <c r="K256" s="55" t="str">
        <f>IF(Commande!O180=0,"","Erreur")</f>
        <v/>
      </c>
    </row>
    <row r="257" spans="1:11">
      <c r="A257" s="55">
        <f>IF(Commande!A181&lt;&gt;"",Commande!A181,"")</f>
        <v>13313</v>
      </c>
      <c r="B257" s="55" t="str">
        <f>IF(Commande!J181&lt;&gt;"",Commande!J181,"")</f>
        <v>S10</v>
      </c>
      <c r="C257" s="59" t="str">
        <f>IF(Commande!B181&lt;&gt;"",Commande!B181,"")</f>
        <v>FUCHSIA VIVACE</v>
      </c>
      <c r="D257" s="59" t="str">
        <f>IF(Commande!C181&lt;&gt;"",Commande!C181,"")</f>
        <v>Regia Reitzii</v>
      </c>
      <c r="E257" s="55">
        <f>IF(Commande!F181&lt;&gt;"",Commande!F181,"")</f>
        <v>6</v>
      </c>
      <c r="F257" s="55" t="str">
        <f>IF(Commande!D181&lt;&gt;"",Commande!D181,"")</f>
        <v>B</v>
      </c>
      <c r="G257" s="55" t="str">
        <f>IF(Commande!L181&lt;&gt;"",Commande!L181,"")</f>
        <v>M3</v>
      </c>
      <c r="H257" s="55" t="str">
        <f>IF(Commande!H181&lt;&gt;"",Commande!H181,"")</f>
        <v>B</v>
      </c>
      <c r="I257" s="55" t="str">
        <f>IF(Commande!I181&lt;&gt;"",Commande!I181,"")</f>
        <v/>
      </c>
      <c r="J257" s="55">
        <f>IF($J$9=36,Commande!AB181,IF($J$9=37,Commande!AC181,IF($J$9=38,Commande!AD181,IF($J$9=39,Commande!AE181,IF($J$9=40,Commande!AF181,IF($J$9=41,Commande!AG181,IF($J$9=42,Commande!AH181,IF($J$9=43,Commande!AI181,IF($J$9=44,Commande!AJ181,IF($J$9=45,Commande!AK181,IF($J$9=46,Commande!AL181,IF($J$9=47,Commande!AL181,IF($J$9=48,Commande!AM181,IF($J$9=49,Commande!AN181,IF($J$9=50,Commande!AO181,IF($J$9=51,Commande!AP181,IF($J$9=52,Commande!AQ181,IF($J$9=1,Commande!AR181,IF($J$9=2,Commande!AS181,IF($J$9=3,Commande!AT181,IF($J$9=4,Commande!AU181,IF($J$9=5,Commande!AV181,IF($J$9=6,Commande!AW181,IF($J$9=7,Commande!AX181,IF($J$9=8,Commande!AY181,IF($J$9=9,Commande!AZ181,IF($J$9=10,Commande!BA181,IF($J$9=11,Commande!BB181,IF($J$9=12,Commande!BC181,IF($J$9=13,Commande!BD181,IF($J$9=14,Commande!BE181,IF($J$9=15,Commande!BF181,IF($J$9=16,Commande!BG181,IF($J$9=17,Commande!BH181,IF($J$9=18,Commande!BI181,IF($J$9=19,Commande!BJ181,IF($J$9=20,Commande!BK181,IF($J$9=21,Commande!BL181,IF($J$9=22,Commande!BM181,IF($J$9=23,Commande!BN181,IF($J$9=24,Commande!BO181,IF($J$9=25,Commande!BP181,IF($J$9=26,Commande!R181,IF($J$9=27,Commande!S181,IF($J$9=28,Commande!T181,IF($J$9=29,Commande!U181,IF($J$9=30,Commande!V181,IF($J$9=31,Commande!W181,IF($J$9=32,Commande!X181,IF($J$9=33,Commande!Y181,IF($J$9=34,Commande!Z181,IF($J$9=35,Commande!AA181,))))))))))))))))))))))))))))))))))))))))))))))))))))</f>
        <v>0</v>
      </c>
      <c r="K257" s="55" t="str">
        <f>IF(Commande!O181=0,"","Erreur")</f>
        <v/>
      </c>
    </row>
    <row r="258" spans="1:11">
      <c r="A258" s="55">
        <f>IF(Commande!A182&lt;&gt;"",Commande!A182,"")</f>
        <v>362</v>
      </c>
      <c r="B258" s="55" t="str">
        <f>IF(Commande!J182&lt;&gt;"",Commande!J182,"")</f>
        <v>S10</v>
      </c>
      <c r="C258" s="59" t="str">
        <f>IF(Commande!B182&lt;&gt;"",Commande!B182,"")</f>
        <v>FUCHSIA VIVACE</v>
      </c>
      <c r="D258" s="59" t="str">
        <f>IF(Commande!C182&lt;&gt;"",Commande!C182,"")</f>
        <v>Riccartonii</v>
      </c>
      <c r="E258" s="55">
        <f>IF(Commande!F182&lt;&gt;"",Commande!F182,"")</f>
        <v>6</v>
      </c>
      <c r="F258" s="55" t="str">
        <f>IF(Commande!D182&lt;&gt;"",Commande!D182,"")</f>
        <v>B</v>
      </c>
      <c r="G258" s="55" t="str">
        <f>IF(Commande!L182&lt;&gt;"",Commande!L182,"")</f>
        <v>M3</v>
      </c>
      <c r="H258" s="55" t="str">
        <f>IF(Commande!H182&lt;&gt;"",Commande!H182,"")</f>
        <v>B</v>
      </c>
      <c r="I258" s="55" t="str">
        <f>IF(Commande!I182&lt;&gt;"",Commande!I182,"")</f>
        <v/>
      </c>
      <c r="J258" s="55">
        <f>IF($J$9=36,Commande!AB182,IF($J$9=37,Commande!AC182,IF($J$9=38,Commande!AD182,IF($J$9=39,Commande!AE182,IF($J$9=40,Commande!AF182,IF($J$9=41,Commande!AG182,IF($J$9=42,Commande!AH182,IF($J$9=43,Commande!AI182,IF($J$9=44,Commande!AJ182,IF($J$9=45,Commande!AK182,IF($J$9=46,Commande!AL182,IF($J$9=47,Commande!AL182,IF($J$9=48,Commande!AM182,IF($J$9=49,Commande!AN182,IF($J$9=50,Commande!AO182,IF($J$9=51,Commande!AP182,IF($J$9=52,Commande!AQ182,IF($J$9=1,Commande!AR182,IF($J$9=2,Commande!AS182,IF($J$9=3,Commande!AT182,IF($J$9=4,Commande!AU182,IF($J$9=5,Commande!AV182,IF($J$9=6,Commande!AW182,IF($J$9=7,Commande!AX182,IF($J$9=8,Commande!AY182,IF($J$9=9,Commande!AZ182,IF($J$9=10,Commande!BA182,IF($J$9=11,Commande!BB182,IF($J$9=12,Commande!BC182,IF($J$9=13,Commande!BD182,IF($J$9=14,Commande!BE182,IF($J$9=15,Commande!BF182,IF($J$9=16,Commande!BG182,IF($J$9=17,Commande!BH182,IF($J$9=18,Commande!BI182,IF($J$9=19,Commande!BJ182,IF($J$9=20,Commande!BK182,IF($J$9=21,Commande!BL182,IF($J$9=22,Commande!BM182,IF($J$9=23,Commande!BN182,IF($J$9=24,Commande!BO182,IF($J$9=25,Commande!BP182,IF($J$9=26,Commande!R182,IF($J$9=27,Commande!S182,IF($J$9=28,Commande!T182,IF($J$9=29,Commande!U182,IF($J$9=30,Commande!V182,IF($J$9=31,Commande!W182,IF($J$9=32,Commande!X182,IF($J$9=33,Commande!Y182,IF($J$9=34,Commande!Z182,IF($J$9=35,Commande!AA182,))))))))))))))))))))))))))))))))))))))))))))))))))))</f>
        <v>0</v>
      </c>
      <c r="K258" s="55" t="str">
        <f>IF(Commande!O182=0,"","Erreur")</f>
        <v/>
      </c>
    </row>
    <row r="259" spans="1:11">
      <c r="A259" s="55">
        <f>IF(Commande!A183&lt;&gt;"",Commande!A183,"")</f>
        <v>14259</v>
      </c>
      <c r="B259" s="55" t="str">
        <f>IF(Commande!J183&lt;&gt;"",Commande!J183,"")</f>
        <v>S10</v>
      </c>
      <c r="C259" s="59" t="str">
        <f>IF(Commande!B183&lt;&gt;"",Commande!B183,"")</f>
        <v>FUCHSIA VIVACE</v>
      </c>
      <c r="D259" s="59" t="str">
        <f>IF(Commande!C183&lt;&gt;"",Commande!C183,"")</f>
        <v>Variés</v>
      </c>
      <c r="E259" s="55">
        <f>IF(Commande!F183&lt;&gt;"",Commande!F183,"")</f>
        <v>6</v>
      </c>
      <c r="F259" s="55" t="str">
        <f>IF(Commande!D183&lt;&gt;"",Commande!D183,"")</f>
        <v>B</v>
      </c>
      <c r="G259" s="55" t="str">
        <f>IF(Commande!L183&lt;&gt;"",Commande!L183,"")</f>
        <v>M3</v>
      </c>
      <c r="H259" s="55" t="str">
        <f>IF(Commande!H183&lt;&gt;"",Commande!H183,"")</f>
        <v>B</v>
      </c>
      <c r="I259" s="55" t="str">
        <f>IF(Commande!I183&lt;&gt;"",Commande!I183,"")</f>
        <v/>
      </c>
      <c r="J259" s="55">
        <f>IF($J$9=36,Commande!AB183,IF($J$9=37,Commande!AC183,IF($J$9=38,Commande!AD183,IF($J$9=39,Commande!AE183,IF($J$9=40,Commande!AF183,IF($J$9=41,Commande!AG183,IF($J$9=42,Commande!AH183,IF($J$9=43,Commande!AI183,IF($J$9=44,Commande!AJ183,IF($J$9=45,Commande!AK183,IF($J$9=46,Commande!AL183,IF($J$9=47,Commande!AL183,IF($J$9=48,Commande!AM183,IF($J$9=49,Commande!AN183,IF($J$9=50,Commande!AO183,IF($J$9=51,Commande!AP183,IF($J$9=52,Commande!AQ183,IF($J$9=1,Commande!AR183,IF($J$9=2,Commande!AS183,IF($J$9=3,Commande!AT183,IF($J$9=4,Commande!AU183,IF($J$9=5,Commande!AV183,IF($J$9=6,Commande!AW183,IF($J$9=7,Commande!AX183,IF($J$9=8,Commande!AY183,IF($J$9=9,Commande!AZ183,IF($J$9=10,Commande!BA183,IF($J$9=11,Commande!BB183,IF($J$9=12,Commande!BC183,IF($J$9=13,Commande!BD183,IF($J$9=14,Commande!BE183,IF($J$9=15,Commande!BF183,IF($J$9=16,Commande!BG183,IF($J$9=17,Commande!BH183,IF($J$9=18,Commande!BI183,IF($J$9=19,Commande!BJ183,IF($J$9=20,Commande!BK183,IF($J$9=21,Commande!BL183,IF($J$9=22,Commande!BM183,IF($J$9=23,Commande!BN183,IF($J$9=24,Commande!BO183,IF($J$9=25,Commande!BP183,IF($J$9=26,Commande!R183,IF($J$9=27,Commande!S183,IF($J$9=28,Commande!T183,IF($J$9=29,Commande!U183,IF($J$9=30,Commande!V183,IF($J$9=31,Commande!W183,IF($J$9=32,Commande!X183,IF($J$9=33,Commande!Y183,IF($J$9=34,Commande!Z183,IF($J$9=35,Commande!AA183,))))))))))))))))))))))))))))))))))))))))))))))))))))</f>
        <v>0</v>
      </c>
      <c r="K259" s="55" t="str">
        <f>IF(Commande!O183=0,"","Erreur")</f>
        <v/>
      </c>
    </row>
    <row r="260" spans="1:11" hidden="1">
      <c r="A260" s="91"/>
      <c r="B260" s="91"/>
      <c r="C260" s="92" t="s">
        <v>537</v>
      </c>
      <c r="D260" s="92"/>
      <c r="E260" s="91"/>
      <c r="F260" s="91"/>
      <c r="G260" s="91"/>
      <c r="H260" s="91"/>
      <c r="I260" s="91"/>
      <c r="J260" s="91">
        <f>SUBTOTAL(9,J253:J259)</f>
        <v>0</v>
      </c>
      <c r="K260" s="91"/>
    </row>
    <row r="261" spans="1:11" hidden="1">
      <c r="A261" s="55" t="str">
        <f>IF(Commande!A184&lt;&gt;"",Commande!A184,"")</f>
        <v/>
      </c>
      <c r="B261" s="55" t="str">
        <f>IF(Commande!J184&lt;&gt;"",Commande!J184,"")</f>
        <v>L</v>
      </c>
      <c r="C261" s="59" t="str">
        <f>IF(Commande!B184&lt;&gt;"",Commande!B184,"")</f>
        <v>G</v>
      </c>
      <c r="D261" s="59" t="str">
        <f>IF(Commande!C184&lt;&gt;"",Commande!C184,"")</f>
        <v/>
      </c>
      <c r="E261" s="55" t="str">
        <f>IF(Commande!F184&lt;&gt;"",Commande!F184,"")</f>
        <v/>
      </c>
      <c r="F261" s="55" t="str">
        <f>IF(Commande!D184&lt;&gt;"",Commande!D184,"")</f>
        <v/>
      </c>
      <c r="G261" s="55" t="str">
        <f>IF(Commande!L184&lt;&gt;"",Commande!L184,"")</f>
        <v/>
      </c>
      <c r="H261" s="55" t="str">
        <f>IF(Commande!H184&lt;&gt;"",Commande!H184,"")</f>
        <v/>
      </c>
      <c r="I261" s="55" t="str">
        <f>IF(Commande!I184&lt;&gt;"",Commande!I184,"")</f>
        <v/>
      </c>
      <c r="J261" s="55">
        <f>IF($J$9=36,Commande!AB184,IF($J$9=37,Commande!AC184,IF($J$9=38,Commande!AD184,IF($J$9=39,Commande!AE184,IF($J$9=40,Commande!AF184,IF($J$9=41,Commande!AG184,IF($J$9=42,Commande!AH184,IF($J$9=43,Commande!AI184,IF($J$9=44,Commande!AJ184,IF($J$9=45,Commande!AK184,IF($J$9=46,Commande!AL184,IF($J$9=47,Commande!AL184,IF($J$9=48,Commande!AM184,IF($J$9=49,Commande!AN184,IF($J$9=50,Commande!AO184,IF($J$9=51,Commande!AP184,IF($J$9=52,Commande!AQ184,IF($J$9=1,Commande!AR184,IF($J$9=2,Commande!AS184,IF($J$9=3,Commande!AT184,IF($J$9=4,Commande!AU184,IF($J$9=5,Commande!AV184,IF($J$9=6,Commande!AW184,IF($J$9=7,Commande!AX184,IF($J$9=8,Commande!AY184,IF($J$9=9,Commande!AZ184,IF($J$9=10,Commande!BA184,IF($J$9=11,Commande!BB184,IF($J$9=12,Commande!BC184,IF($J$9=13,Commande!BD184,IF($J$9=14,Commande!BE184,IF($J$9=15,Commande!BF184,IF($J$9=16,Commande!BG184,IF($J$9=17,Commande!BH184,IF($J$9=18,Commande!BI184,IF($J$9=19,Commande!BJ184,IF($J$9=20,Commande!BK184,IF($J$9=21,Commande!BL184,IF($J$9=22,Commande!BM184,IF($J$9=23,Commande!BN184,IF($J$9=24,Commande!BO184,IF($J$9=25,Commande!BP184,IF($J$9=26,Commande!R184,IF($J$9=27,Commande!S184,IF($J$9=28,Commande!T184,IF($J$9=29,Commande!U184,IF($J$9=30,Commande!V184,IF($J$9=31,Commande!W184,IF($J$9=32,Commande!X184,IF($J$9=33,Commande!Y184,IF($J$9=34,Commande!Z184,IF($J$9=35,Commande!AA184,))))))))))))))))))))))))))))))))))))))))))))))))))))</f>
        <v>0</v>
      </c>
      <c r="K261" s="55" t="str">
        <f>IF(Commande!O184=0,"","Erreur")</f>
        <v/>
      </c>
    </row>
    <row r="262" spans="1:11">
      <c r="A262" s="55">
        <f>IF(Commande!A185&lt;&gt;"",Commande!A185,"")</f>
        <v>3700</v>
      </c>
      <c r="B262" s="55" t="str">
        <f>IF(Commande!J185&lt;&gt;"",Commande!J185,"")</f>
        <v>S2</v>
      </c>
      <c r="C262" s="59" t="str">
        <f>IF(Commande!B185&lt;&gt;"",Commande!B185,"")</f>
        <v>GAILLARDE</v>
      </c>
      <c r="D262" s="59" t="str">
        <f>IF(Commande!C185&lt;&gt;"",Commande!C185,"")</f>
        <v>Arizona sun</v>
      </c>
      <c r="E262" s="55">
        <f>IF(Commande!F185&lt;&gt;"",Commande!F185,"")</f>
        <v>8</v>
      </c>
      <c r="F262" s="55" t="str">
        <f>IF(Commande!D185&lt;&gt;"",Commande!D185,"")</f>
        <v>S</v>
      </c>
      <c r="G262" s="55" t="str">
        <f>IF(Commande!L185&lt;&gt;"",Commande!L185,"")</f>
        <v>M3</v>
      </c>
      <c r="H262" s="55" t="str">
        <f>IF(Commande!H185&lt;&gt;"",Commande!H185,"")</f>
        <v>B</v>
      </c>
      <c r="I262" s="55" t="str">
        <f>IF(Commande!I185&lt;&gt;"",Commande!I185,"")</f>
        <v/>
      </c>
      <c r="J262" s="55">
        <f>IF($J$9=36,Commande!AB185,IF($J$9=37,Commande!AC185,IF($J$9=38,Commande!AD185,IF($J$9=39,Commande!AE185,IF($J$9=40,Commande!AF185,IF($J$9=41,Commande!AG185,IF($J$9=42,Commande!AH185,IF($J$9=43,Commande!AI185,IF($J$9=44,Commande!AJ185,IF($J$9=45,Commande!AK185,IF($J$9=46,Commande!AL185,IF($J$9=47,Commande!AL185,IF($J$9=48,Commande!AM185,IF($J$9=49,Commande!AN185,IF($J$9=50,Commande!AO185,IF($J$9=51,Commande!AP185,IF($J$9=52,Commande!AQ185,IF($J$9=1,Commande!AR185,IF($J$9=2,Commande!AS185,IF($J$9=3,Commande!AT185,IF($J$9=4,Commande!AU185,IF($J$9=5,Commande!AV185,IF($J$9=6,Commande!AW185,IF($J$9=7,Commande!AX185,IF($J$9=8,Commande!AY185,IF($J$9=9,Commande!AZ185,IF($J$9=10,Commande!BA185,IF($J$9=11,Commande!BB185,IF($J$9=12,Commande!BC185,IF($J$9=13,Commande!BD185,IF($J$9=14,Commande!BE185,IF($J$9=15,Commande!BF185,IF($J$9=16,Commande!BG185,IF($J$9=17,Commande!BH185,IF($J$9=18,Commande!BI185,IF($J$9=19,Commande!BJ185,IF($J$9=20,Commande!BK185,IF($J$9=21,Commande!BL185,IF($J$9=22,Commande!BM185,IF($J$9=23,Commande!BN185,IF($J$9=24,Commande!BO185,IF($J$9=25,Commande!BP185,IF($J$9=26,Commande!R185,IF($J$9=27,Commande!S185,IF($J$9=28,Commande!T185,IF($J$9=29,Commande!U185,IF($J$9=30,Commande!V185,IF($J$9=31,Commande!W185,IF($J$9=32,Commande!X185,IF($J$9=33,Commande!Y185,IF($J$9=34,Commande!Z185,IF($J$9=35,Commande!AA185,))))))))))))))))))))))))))))))))))))))))))))))))))))</f>
        <v>0</v>
      </c>
      <c r="K262" s="55" t="str">
        <f>IF(Commande!O185=0,"","Erreur")</f>
        <v/>
      </c>
    </row>
    <row r="263" spans="1:11">
      <c r="A263" s="55">
        <f>IF(Commande!A186&lt;&gt;"",Commande!A186,"")</f>
        <v>12095</v>
      </c>
      <c r="B263" s="55" t="str">
        <f>IF(Commande!J186&lt;&gt;"",Commande!J186,"")</f>
        <v>S2</v>
      </c>
      <c r="C263" s="59" t="str">
        <f>IF(Commande!B186&lt;&gt;"",Commande!B186,"")</f>
        <v>GAILLARDE</v>
      </c>
      <c r="D263" s="59" t="str">
        <f>IF(Commande!C186&lt;&gt;"",Commande!C186,"")</f>
        <v xml:space="preserve">Arizona Variées </v>
      </c>
      <c r="E263" s="55">
        <f>IF(Commande!F186&lt;&gt;"",Commande!F186,"")</f>
        <v>8</v>
      </c>
      <c r="F263" s="55" t="str">
        <f>IF(Commande!D186&lt;&gt;"",Commande!D186,"")</f>
        <v>S</v>
      </c>
      <c r="G263" s="55" t="str">
        <f>IF(Commande!L186&lt;&gt;"",Commande!L186,"")</f>
        <v>M3</v>
      </c>
      <c r="H263" s="55" t="str">
        <f>IF(Commande!H186&lt;&gt;"",Commande!H186,"")</f>
        <v>B</v>
      </c>
      <c r="I263" s="55" t="str">
        <f>IF(Commande!I186&lt;&gt;"",Commande!I186,"")</f>
        <v/>
      </c>
      <c r="J263" s="55">
        <f>IF($J$9=36,Commande!AB186,IF($J$9=37,Commande!AC186,IF($J$9=38,Commande!AD186,IF($J$9=39,Commande!AE186,IF($J$9=40,Commande!AF186,IF($J$9=41,Commande!AG186,IF($J$9=42,Commande!AH186,IF($J$9=43,Commande!AI186,IF($J$9=44,Commande!AJ186,IF($J$9=45,Commande!AK186,IF($J$9=46,Commande!AL186,IF($J$9=47,Commande!AL186,IF($J$9=48,Commande!AM186,IF($J$9=49,Commande!AN186,IF($J$9=50,Commande!AO186,IF($J$9=51,Commande!AP186,IF($J$9=52,Commande!AQ186,IF($J$9=1,Commande!AR186,IF($J$9=2,Commande!AS186,IF($J$9=3,Commande!AT186,IF($J$9=4,Commande!AU186,IF($J$9=5,Commande!AV186,IF($J$9=6,Commande!AW186,IF($J$9=7,Commande!AX186,IF($J$9=8,Commande!AY186,IF($J$9=9,Commande!AZ186,IF($J$9=10,Commande!BA186,IF($J$9=11,Commande!BB186,IF($J$9=12,Commande!BC186,IF($J$9=13,Commande!BD186,IF($J$9=14,Commande!BE186,IF($J$9=15,Commande!BF186,IF($J$9=16,Commande!BG186,IF($J$9=17,Commande!BH186,IF($J$9=18,Commande!BI186,IF($J$9=19,Commande!BJ186,IF($J$9=20,Commande!BK186,IF($J$9=21,Commande!BL186,IF($J$9=22,Commande!BM186,IF($J$9=23,Commande!BN186,IF($J$9=24,Commande!BO186,IF($J$9=25,Commande!BP186,IF($J$9=26,Commande!R186,IF($J$9=27,Commande!S186,IF($J$9=28,Commande!T186,IF($J$9=29,Commande!U186,IF($J$9=30,Commande!V186,IF($J$9=31,Commande!W186,IF($J$9=32,Commande!X186,IF($J$9=33,Commande!Y186,IF($J$9=34,Commande!Z186,IF($J$9=35,Commande!AA186,))))))))))))))))))))))))))))))))))))))))))))))))))))</f>
        <v>0</v>
      </c>
      <c r="K263" s="55" t="str">
        <f>IF(Commande!O186=0,"","Erreur")</f>
        <v/>
      </c>
    </row>
    <row r="264" spans="1:11">
      <c r="A264" s="55">
        <f>IF(Commande!A187&lt;&gt;"",Commande!A187,"")</f>
        <v>26452</v>
      </c>
      <c r="B264" s="55" t="str">
        <f>IF(Commande!J187&lt;&gt;"",Commande!J187,"")</f>
        <v>S7</v>
      </c>
      <c r="C264" s="59" t="str">
        <f>IF(Commande!B187&lt;&gt;"",Commande!B187,"")</f>
        <v>GAILLARDE</v>
      </c>
      <c r="D264" s="59" t="str">
        <f>IF(Commande!C187&lt;&gt;"",Commande!C187,"")</f>
        <v>Gusto Orange Zest</v>
      </c>
      <c r="E264" s="55">
        <f>IF(Commande!F187&lt;&gt;"",Commande!F187,"")</f>
        <v>6</v>
      </c>
      <c r="F264" s="55" t="str">
        <f>IF(Commande!D187&lt;&gt;"",Commande!D187,"")</f>
        <v>B</v>
      </c>
      <c r="G264" s="55" t="str">
        <f>IF(Commande!L187&lt;&gt;"",Commande!L187,"")</f>
        <v>M3</v>
      </c>
      <c r="H264" s="55" t="str">
        <f>IF(Commande!H187&lt;&gt;"",Commande!H187,"")</f>
        <v>A</v>
      </c>
      <c r="I264" s="55">
        <f>IF(Commande!I187&lt;&gt;"",Commande!I187,"")</f>
        <v>6.5000000000000002E-2</v>
      </c>
      <c r="J264" s="55">
        <f>IF($J$9=36,Commande!AB187,IF($J$9=37,Commande!AC187,IF($J$9=38,Commande!AD187,IF($J$9=39,Commande!AE187,IF($J$9=40,Commande!AF187,IF($J$9=41,Commande!AG187,IF($J$9=42,Commande!AH187,IF($J$9=43,Commande!AI187,IF($J$9=44,Commande!AJ187,IF($J$9=45,Commande!AK187,IF($J$9=46,Commande!AL187,IF($J$9=47,Commande!AL187,IF($J$9=48,Commande!AM187,IF($J$9=49,Commande!AN187,IF($J$9=50,Commande!AO187,IF($J$9=51,Commande!AP187,IF($J$9=52,Commande!AQ187,IF($J$9=1,Commande!AR187,IF($J$9=2,Commande!AS187,IF($J$9=3,Commande!AT187,IF($J$9=4,Commande!AU187,IF($J$9=5,Commande!AV187,IF($J$9=6,Commande!AW187,IF($J$9=7,Commande!AX187,IF($J$9=8,Commande!AY187,IF($J$9=9,Commande!AZ187,IF($J$9=10,Commande!BA187,IF($J$9=11,Commande!BB187,IF($J$9=12,Commande!BC187,IF($J$9=13,Commande!BD187,IF($J$9=14,Commande!BE187,IF($J$9=15,Commande!BF187,IF($J$9=16,Commande!BG187,IF($J$9=17,Commande!BH187,IF($J$9=18,Commande!BI187,IF($J$9=19,Commande!BJ187,IF($J$9=20,Commande!BK187,IF($J$9=21,Commande!BL187,IF($J$9=22,Commande!BM187,IF($J$9=23,Commande!BN187,IF($J$9=24,Commande!BO187,IF($J$9=25,Commande!BP187,IF($J$9=26,Commande!R187,IF($J$9=27,Commande!S187,IF($J$9=28,Commande!T187,IF($J$9=29,Commande!U187,IF($J$9=30,Commande!V187,IF($J$9=31,Commande!W187,IF($J$9=32,Commande!X187,IF($J$9=33,Commande!Y187,IF($J$9=34,Commande!Z187,IF($J$9=35,Commande!AA187,))))))))))))))))))))))))))))))))))))))))))))))))))))</f>
        <v>0</v>
      </c>
      <c r="K264" s="55" t="str">
        <f>IF(Commande!O187=0,"","Erreur")</f>
        <v/>
      </c>
    </row>
    <row r="265" spans="1:11">
      <c r="A265" s="55">
        <f>IF(Commande!A188&lt;&gt;"",Commande!A188,"")</f>
        <v>23457</v>
      </c>
      <c r="B265" s="55" t="str">
        <f>IF(Commande!J188&lt;&gt;"",Commande!J188,"")</f>
        <v>S7</v>
      </c>
      <c r="C265" s="59" t="str">
        <f>IF(Commande!B188&lt;&gt;"",Commande!B188,"")</f>
        <v>GAILLARDE</v>
      </c>
      <c r="D265" s="59" t="str">
        <f>IF(Commande!C188&lt;&gt;"",Commande!C188,"")</f>
        <v>Gusto Sweet Chili</v>
      </c>
      <c r="E265" s="55">
        <f>IF(Commande!F188&lt;&gt;"",Commande!F188,"")</f>
        <v>6</v>
      </c>
      <c r="F265" s="55" t="str">
        <f>IF(Commande!D188&lt;&gt;"",Commande!D188,"")</f>
        <v>B</v>
      </c>
      <c r="G265" s="55" t="str">
        <f>IF(Commande!L188&lt;&gt;"",Commande!L188,"")</f>
        <v>M3</v>
      </c>
      <c r="H265" s="55" t="str">
        <f>IF(Commande!H188&lt;&gt;"",Commande!H188,"")</f>
        <v>A</v>
      </c>
      <c r="I265" s="55">
        <f>IF(Commande!I188&lt;&gt;"",Commande!I188,"")</f>
        <v>6.5000000000000002E-2</v>
      </c>
      <c r="J265" s="55">
        <f>IF($J$9=36,Commande!AB188,IF($J$9=37,Commande!AC188,IF($J$9=38,Commande!AD188,IF($J$9=39,Commande!AE188,IF($J$9=40,Commande!AF188,IF($J$9=41,Commande!AG188,IF($J$9=42,Commande!AH188,IF($J$9=43,Commande!AI188,IF($J$9=44,Commande!AJ188,IF($J$9=45,Commande!AK188,IF($J$9=46,Commande!AL188,IF($J$9=47,Commande!AL188,IF($J$9=48,Commande!AM188,IF($J$9=49,Commande!AN188,IF($J$9=50,Commande!AO188,IF($J$9=51,Commande!AP188,IF($J$9=52,Commande!AQ188,IF($J$9=1,Commande!AR188,IF($J$9=2,Commande!AS188,IF($J$9=3,Commande!AT188,IF($J$9=4,Commande!AU188,IF($J$9=5,Commande!AV188,IF($J$9=6,Commande!AW188,IF($J$9=7,Commande!AX188,IF($J$9=8,Commande!AY188,IF($J$9=9,Commande!AZ188,IF($J$9=10,Commande!BA188,IF($J$9=11,Commande!BB188,IF($J$9=12,Commande!BC188,IF($J$9=13,Commande!BD188,IF($J$9=14,Commande!BE188,IF($J$9=15,Commande!BF188,IF($J$9=16,Commande!BG188,IF($J$9=17,Commande!BH188,IF($J$9=18,Commande!BI188,IF($J$9=19,Commande!BJ188,IF($J$9=20,Commande!BK188,IF($J$9=21,Commande!BL188,IF($J$9=22,Commande!BM188,IF($J$9=23,Commande!BN188,IF($J$9=24,Commande!BO188,IF($J$9=25,Commande!BP188,IF($J$9=26,Commande!R188,IF($J$9=27,Commande!S188,IF($J$9=28,Commande!T188,IF($J$9=29,Commande!U188,IF($J$9=30,Commande!V188,IF($J$9=31,Commande!W188,IF($J$9=32,Commande!X188,IF($J$9=33,Commande!Y188,IF($J$9=34,Commande!Z188,IF($J$9=35,Commande!AA188,))))))))))))))))))))))))))))))))))))))))))))))))))))</f>
        <v>0</v>
      </c>
      <c r="K265" s="55" t="str">
        <f>IF(Commande!O188=0,"","Erreur")</f>
        <v/>
      </c>
    </row>
    <row r="266" spans="1:11" hidden="1">
      <c r="A266" s="91"/>
      <c r="B266" s="91"/>
      <c r="C266" s="92" t="s">
        <v>825</v>
      </c>
      <c r="D266" s="92"/>
      <c r="E266" s="91"/>
      <c r="F266" s="91"/>
      <c r="G266" s="91"/>
      <c r="H266" s="91"/>
      <c r="I266" s="91"/>
      <c r="J266" s="91">
        <f>SUBTOTAL(9,J261:J265)</f>
        <v>0</v>
      </c>
      <c r="K266" s="91"/>
    </row>
    <row r="267" spans="1:11">
      <c r="A267" s="55">
        <f>IF(Commande!A189&lt;&gt;"",Commande!A189,"")</f>
        <v>26775</v>
      </c>
      <c r="B267" s="55" t="str">
        <f>IF(Commande!J189&lt;&gt;"",Commande!J189,"")</f>
        <v>S7</v>
      </c>
      <c r="C267" s="59" t="str">
        <f>IF(Commande!B189&lt;&gt;"",Commande!B189,"")</f>
        <v>GAURA</v>
      </c>
      <c r="D267" s="59" t="str">
        <f>IF(Commande!C189&lt;&gt;"",Commande!C189,"")</f>
        <v>Belleza bicolore</v>
      </c>
      <c r="E267" s="55">
        <f>IF(Commande!F189&lt;&gt;"",Commande!F189,"")</f>
        <v>6</v>
      </c>
      <c r="F267" s="55" t="str">
        <f>IF(Commande!D189&lt;&gt;"",Commande!D189,"")</f>
        <v>B</v>
      </c>
      <c r="G267" s="55" t="str">
        <f>IF(Commande!L189&lt;&gt;"",Commande!L189,"")</f>
        <v>M3</v>
      </c>
      <c r="H267" s="55" t="str">
        <f>IF(Commande!H189&lt;&gt;"",Commande!H189,"")</f>
        <v>A</v>
      </c>
      <c r="I267" s="55">
        <f>IF(Commande!I189&lt;&gt;"",Commande!I189,"")</f>
        <v>4.2000000000000003E-2</v>
      </c>
      <c r="J267" s="55">
        <f>IF($J$9=36,Commande!AB189,IF($J$9=37,Commande!AC189,IF($J$9=38,Commande!AD189,IF($J$9=39,Commande!AE189,IF($J$9=40,Commande!AF189,IF($J$9=41,Commande!AG189,IF($J$9=42,Commande!AH189,IF($J$9=43,Commande!AI189,IF($J$9=44,Commande!AJ189,IF($J$9=45,Commande!AK189,IF($J$9=46,Commande!AL189,IF($J$9=47,Commande!AL189,IF($J$9=48,Commande!AM189,IF($J$9=49,Commande!AN189,IF($J$9=50,Commande!AO189,IF($J$9=51,Commande!AP189,IF($J$9=52,Commande!AQ189,IF($J$9=1,Commande!AR189,IF($J$9=2,Commande!AS189,IF($J$9=3,Commande!AT189,IF($J$9=4,Commande!AU189,IF($J$9=5,Commande!AV189,IF($J$9=6,Commande!AW189,IF($J$9=7,Commande!AX189,IF($J$9=8,Commande!AY189,IF($J$9=9,Commande!AZ189,IF($J$9=10,Commande!BA189,IF($J$9=11,Commande!BB189,IF($J$9=12,Commande!BC189,IF($J$9=13,Commande!BD189,IF($J$9=14,Commande!BE189,IF($J$9=15,Commande!BF189,IF($J$9=16,Commande!BG189,IF($J$9=17,Commande!BH189,IF($J$9=18,Commande!BI189,IF($J$9=19,Commande!BJ189,IF($J$9=20,Commande!BK189,IF($J$9=21,Commande!BL189,IF($J$9=22,Commande!BM189,IF($J$9=23,Commande!BN189,IF($J$9=24,Commande!BO189,IF($J$9=25,Commande!BP189,IF($J$9=26,Commande!R189,IF($J$9=27,Commande!S189,IF($J$9=28,Commande!T189,IF($J$9=29,Commande!U189,IF($J$9=30,Commande!V189,IF($J$9=31,Commande!W189,IF($J$9=32,Commande!X189,IF($J$9=33,Commande!Y189,IF($J$9=34,Commande!Z189,IF($J$9=35,Commande!AA189,))))))))))))))))))))))))))))))))))))))))))))))))))))</f>
        <v>0</v>
      </c>
      <c r="K267" s="55" t="str">
        <f>IF(Commande!O189=0,"","Erreur")</f>
        <v/>
      </c>
    </row>
    <row r="268" spans="1:11">
      <c r="A268" s="55">
        <f>IF(Commande!A190&lt;&gt;"",Commande!A190,"")</f>
        <v>26002</v>
      </c>
      <c r="B268" s="55" t="str">
        <f>IF(Commande!J190&lt;&gt;"",Commande!J190,"")</f>
        <v>S7</v>
      </c>
      <c r="C268" s="59" t="str">
        <f>IF(Commande!B190&lt;&gt;"",Commande!B190,"")</f>
        <v>GAURA</v>
      </c>
      <c r="D268" s="59" t="str">
        <f>IF(Commande!C190&lt;&gt;"",Commande!C190,"")</f>
        <v>Gambit Variegata Rose</v>
      </c>
      <c r="E268" s="55">
        <f>IF(Commande!F190&lt;&gt;"",Commande!F190,"")</f>
        <v>6</v>
      </c>
      <c r="F268" s="55" t="str">
        <f>IF(Commande!D190&lt;&gt;"",Commande!D190,"")</f>
        <v>B</v>
      </c>
      <c r="G268" s="55" t="str">
        <f>IF(Commande!L190&lt;&gt;"",Commande!L190,"")</f>
        <v>M3</v>
      </c>
      <c r="H268" s="55" t="str">
        <f>IF(Commande!H190&lt;&gt;"",Commande!H190,"")</f>
        <v>A</v>
      </c>
      <c r="I268" s="55">
        <f>IF(Commande!I190&lt;&gt;"",Commande!I190,"")</f>
        <v>4.2000000000000003E-2</v>
      </c>
      <c r="J268" s="55">
        <f>IF($J$9=36,Commande!AB190,IF($J$9=37,Commande!AC190,IF($J$9=38,Commande!AD190,IF($J$9=39,Commande!AE190,IF($J$9=40,Commande!AF190,IF($J$9=41,Commande!AG190,IF($J$9=42,Commande!AH190,IF($J$9=43,Commande!AI190,IF($J$9=44,Commande!AJ190,IF($J$9=45,Commande!AK190,IF($J$9=46,Commande!AL190,IF($J$9=47,Commande!AL190,IF($J$9=48,Commande!AM190,IF($J$9=49,Commande!AN190,IF($J$9=50,Commande!AO190,IF($J$9=51,Commande!AP190,IF($J$9=52,Commande!AQ190,IF($J$9=1,Commande!AR190,IF($J$9=2,Commande!AS190,IF($J$9=3,Commande!AT190,IF($J$9=4,Commande!AU190,IF($J$9=5,Commande!AV190,IF($J$9=6,Commande!AW190,IF($J$9=7,Commande!AX190,IF($J$9=8,Commande!AY190,IF($J$9=9,Commande!AZ190,IF($J$9=10,Commande!BA190,IF($J$9=11,Commande!BB190,IF($J$9=12,Commande!BC190,IF($J$9=13,Commande!BD190,IF($J$9=14,Commande!BE190,IF($J$9=15,Commande!BF190,IF($J$9=16,Commande!BG190,IF($J$9=17,Commande!BH190,IF($J$9=18,Commande!BI190,IF($J$9=19,Commande!BJ190,IF($J$9=20,Commande!BK190,IF($J$9=21,Commande!BL190,IF($J$9=22,Commande!BM190,IF($J$9=23,Commande!BN190,IF($J$9=24,Commande!BO190,IF($J$9=25,Commande!BP190,IF($J$9=26,Commande!R190,IF($J$9=27,Commande!S190,IF($J$9=28,Commande!T190,IF($J$9=29,Commande!U190,IF($J$9=30,Commande!V190,IF($J$9=31,Commande!W190,IF($J$9=32,Commande!X190,IF($J$9=33,Commande!Y190,IF($J$9=34,Commande!Z190,IF($J$9=35,Commande!AA190,))))))))))))))))))))))))))))))))))))))))))))))))))))</f>
        <v>0</v>
      </c>
      <c r="K268" s="55" t="str">
        <f>IF(Commande!O190=0,"","Erreur")</f>
        <v/>
      </c>
    </row>
    <row r="269" spans="1:11">
      <c r="A269" s="55">
        <f>IF(Commande!A191&lt;&gt;"",Commande!A191,"")</f>
        <v>11280</v>
      </c>
      <c r="B269" s="55" t="str">
        <f>IF(Commande!J191&lt;&gt;"",Commande!J191,"")</f>
        <v>S7</v>
      </c>
      <c r="C269" s="59" t="str">
        <f>IF(Commande!B191&lt;&gt;"",Commande!B191,"")</f>
        <v>GAURA</v>
      </c>
      <c r="D269" s="59" t="str">
        <f>IF(Commande!C191&lt;&gt;"",Commande!C191,"")</f>
        <v>Rose fonce</v>
      </c>
      <c r="E269" s="55">
        <f>IF(Commande!F191&lt;&gt;"",Commande!F191,"")</f>
        <v>6</v>
      </c>
      <c r="F269" s="55" t="str">
        <f>IF(Commande!D191&lt;&gt;"",Commande!D191,"")</f>
        <v>B</v>
      </c>
      <c r="G269" s="55" t="str">
        <f>IF(Commande!L191&lt;&gt;"",Commande!L191,"")</f>
        <v>M3</v>
      </c>
      <c r="H269" s="55" t="str">
        <f>IF(Commande!H191&lt;&gt;"",Commande!H191,"")</f>
        <v>A</v>
      </c>
      <c r="I269" s="55">
        <f>IF(Commande!I191&lt;&gt;"",Commande!I191,"")</f>
        <v>4.4999999999999998E-2</v>
      </c>
      <c r="J269" s="55">
        <f>IF($J$9=36,Commande!AB191,IF($J$9=37,Commande!AC191,IF($J$9=38,Commande!AD191,IF($J$9=39,Commande!AE191,IF($J$9=40,Commande!AF191,IF($J$9=41,Commande!AG191,IF($J$9=42,Commande!AH191,IF($J$9=43,Commande!AI191,IF($J$9=44,Commande!AJ191,IF($J$9=45,Commande!AK191,IF($J$9=46,Commande!AL191,IF($J$9=47,Commande!AL191,IF($J$9=48,Commande!AM191,IF($J$9=49,Commande!AN191,IF($J$9=50,Commande!AO191,IF($J$9=51,Commande!AP191,IF($J$9=52,Commande!AQ191,IF($J$9=1,Commande!AR191,IF($J$9=2,Commande!AS191,IF($J$9=3,Commande!AT191,IF($J$9=4,Commande!AU191,IF($J$9=5,Commande!AV191,IF($J$9=6,Commande!AW191,IF($J$9=7,Commande!AX191,IF($J$9=8,Commande!AY191,IF($J$9=9,Commande!AZ191,IF($J$9=10,Commande!BA191,IF($J$9=11,Commande!BB191,IF($J$9=12,Commande!BC191,IF($J$9=13,Commande!BD191,IF($J$9=14,Commande!BE191,IF($J$9=15,Commande!BF191,IF($J$9=16,Commande!BG191,IF($J$9=17,Commande!BH191,IF($J$9=18,Commande!BI191,IF($J$9=19,Commande!BJ191,IF($J$9=20,Commande!BK191,IF($J$9=21,Commande!BL191,IF($J$9=22,Commande!BM191,IF($J$9=23,Commande!BN191,IF($J$9=24,Commande!BO191,IF($J$9=25,Commande!BP191,IF($J$9=26,Commande!R191,IF($J$9=27,Commande!S191,IF($J$9=28,Commande!T191,IF($J$9=29,Commande!U191,IF($J$9=30,Commande!V191,IF($J$9=31,Commande!W191,IF($J$9=32,Commande!X191,IF($J$9=33,Commande!Y191,IF($J$9=34,Commande!Z191,IF($J$9=35,Commande!AA191,))))))))))))))))))))))))))))))))))))))))))))))))))))</f>
        <v>0</v>
      </c>
      <c r="K269" s="55" t="str">
        <f>IF(Commande!O191=0,"","Erreur")</f>
        <v/>
      </c>
    </row>
    <row r="270" spans="1:11">
      <c r="A270" s="55">
        <f>IF(Commande!A192&lt;&gt;"",Commande!A192,"")</f>
        <v>2840</v>
      </c>
      <c r="B270" s="55" t="str">
        <f>IF(Commande!J192&lt;&gt;"",Commande!J192,"")</f>
        <v>S7</v>
      </c>
      <c r="C270" s="59" t="str">
        <f>IF(Commande!B192&lt;&gt;"",Commande!B192,"")</f>
        <v>GAURA</v>
      </c>
      <c r="D270" s="59" t="str">
        <f>IF(Commande!C192&lt;&gt;"",Commande!C192,"")</f>
        <v>Whirling Butterflies</v>
      </c>
      <c r="E270" s="55">
        <f>IF(Commande!F192&lt;&gt;"",Commande!F192,"")</f>
        <v>6</v>
      </c>
      <c r="F270" s="55" t="str">
        <f>IF(Commande!D192&lt;&gt;"",Commande!D192,"")</f>
        <v>B</v>
      </c>
      <c r="G270" s="55" t="str">
        <f>IF(Commande!L192&lt;&gt;"",Commande!L192,"")</f>
        <v>M3</v>
      </c>
      <c r="H270" s="55" t="str">
        <f>IF(Commande!H192&lt;&gt;"",Commande!H192,"")</f>
        <v>A</v>
      </c>
      <c r="I270" s="55" t="str">
        <f>IF(Commande!I192&lt;&gt;"",Commande!I192,"")</f>
        <v/>
      </c>
      <c r="J270" s="55">
        <f>IF($J$9=36,Commande!AB192,IF($J$9=37,Commande!AC192,IF($J$9=38,Commande!AD192,IF($J$9=39,Commande!AE192,IF($J$9=40,Commande!AF192,IF($J$9=41,Commande!AG192,IF($J$9=42,Commande!AH192,IF($J$9=43,Commande!AI192,IF($J$9=44,Commande!AJ192,IF($J$9=45,Commande!AK192,IF($J$9=46,Commande!AL192,IF($J$9=47,Commande!AL192,IF($J$9=48,Commande!AM192,IF($J$9=49,Commande!AN192,IF($J$9=50,Commande!AO192,IF($J$9=51,Commande!AP192,IF($J$9=52,Commande!AQ192,IF($J$9=1,Commande!AR192,IF($J$9=2,Commande!AS192,IF($J$9=3,Commande!AT192,IF($J$9=4,Commande!AU192,IF($J$9=5,Commande!AV192,IF($J$9=6,Commande!AW192,IF($J$9=7,Commande!AX192,IF($J$9=8,Commande!AY192,IF($J$9=9,Commande!AZ192,IF($J$9=10,Commande!BA192,IF($J$9=11,Commande!BB192,IF($J$9=12,Commande!BC192,IF($J$9=13,Commande!BD192,IF($J$9=14,Commande!BE192,IF($J$9=15,Commande!BF192,IF($J$9=16,Commande!BG192,IF($J$9=17,Commande!BH192,IF($J$9=18,Commande!BI192,IF($J$9=19,Commande!BJ192,IF($J$9=20,Commande!BK192,IF($J$9=21,Commande!BL192,IF($J$9=22,Commande!BM192,IF($J$9=23,Commande!BN192,IF($J$9=24,Commande!BO192,IF($J$9=25,Commande!BP192,IF($J$9=26,Commande!R192,IF($J$9=27,Commande!S192,IF($J$9=28,Commande!T192,IF($J$9=29,Commande!U192,IF($J$9=30,Commande!V192,IF($J$9=31,Commande!W192,IF($J$9=32,Commande!X192,IF($J$9=33,Commande!Y192,IF($J$9=34,Commande!Z192,IF($J$9=35,Commande!AA192,))))))))))))))))))))))))))))))))))))))))))))))))))))</f>
        <v>0</v>
      </c>
      <c r="K270" s="55" t="str">
        <f>IF(Commande!O192=0,"","Erreur")</f>
        <v/>
      </c>
    </row>
    <row r="271" spans="1:11" hidden="1">
      <c r="A271" s="91"/>
      <c r="B271" s="91"/>
      <c r="C271" s="92" t="s">
        <v>826</v>
      </c>
      <c r="D271" s="92"/>
      <c r="E271" s="91"/>
      <c r="F271" s="91"/>
      <c r="G271" s="91"/>
      <c r="H271" s="91"/>
      <c r="I271" s="91"/>
      <c r="J271" s="91">
        <f>SUBTOTAL(9,J267:J270)</f>
        <v>0</v>
      </c>
      <c r="K271" s="91"/>
    </row>
    <row r="272" spans="1:11">
      <c r="A272" s="55">
        <f>IF(Commande!A193&lt;&gt;"",Commande!A193,"")</f>
        <v>15432</v>
      </c>
      <c r="B272" s="55" t="str">
        <f>IF(Commande!J193&lt;&gt;"",Commande!J193,"")</f>
        <v>S7</v>
      </c>
      <c r="C272" s="59" t="str">
        <f>IF(Commande!B193&lt;&gt;"",Commande!B193,"")</f>
        <v>GAURA COMPACT</v>
      </c>
      <c r="D272" s="59" t="str">
        <f>IF(Commande!C193&lt;&gt;"",Commande!C193,"")</f>
        <v>Steffi Dark Rose</v>
      </c>
      <c r="E272" s="55">
        <f>IF(Commande!F193&lt;&gt;"",Commande!F193,"")</f>
        <v>6</v>
      </c>
      <c r="F272" s="55" t="str">
        <f>IF(Commande!D193&lt;&gt;"",Commande!D193,"")</f>
        <v>B</v>
      </c>
      <c r="G272" s="55" t="str">
        <f>IF(Commande!L193&lt;&gt;"",Commande!L193,"")</f>
        <v>M3</v>
      </c>
      <c r="H272" s="55" t="str">
        <f>IF(Commande!H193&lt;&gt;"",Commande!H193,"")</f>
        <v>A</v>
      </c>
      <c r="I272" s="55">
        <f>IF(Commande!I193&lt;&gt;"",Commande!I193,"")</f>
        <v>0.05</v>
      </c>
      <c r="J272" s="55">
        <f>IF($J$9=36,Commande!AB193,IF($J$9=37,Commande!AC193,IF($J$9=38,Commande!AD193,IF($J$9=39,Commande!AE193,IF($J$9=40,Commande!AF193,IF($J$9=41,Commande!AG193,IF($J$9=42,Commande!AH193,IF($J$9=43,Commande!AI193,IF($J$9=44,Commande!AJ193,IF($J$9=45,Commande!AK193,IF($J$9=46,Commande!AL193,IF($J$9=47,Commande!AL193,IF($J$9=48,Commande!AM193,IF($J$9=49,Commande!AN193,IF($J$9=50,Commande!AO193,IF($J$9=51,Commande!AP193,IF($J$9=52,Commande!AQ193,IF($J$9=1,Commande!AR193,IF($J$9=2,Commande!AS193,IF($J$9=3,Commande!AT193,IF($J$9=4,Commande!AU193,IF($J$9=5,Commande!AV193,IF($J$9=6,Commande!AW193,IF($J$9=7,Commande!AX193,IF($J$9=8,Commande!AY193,IF($J$9=9,Commande!AZ193,IF($J$9=10,Commande!BA193,IF($J$9=11,Commande!BB193,IF($J$9=12,Commande!BC193,IF($J$9=13,Commande!BD193,IF($J$9=14,Commande!BE193,IF($J$9=15,Commande!BF193,IF($J$9=16,Commande!BG193,IF($J$9=17,Commande!BH193,IF($J$9=18,Commande!BI193,IF($J$9=19,Commande!BJ193,IF($J$9=20,Commande!BK193,IF($J$9=21,Commande!BL193,IF($J$9=22,Commande!BM193,IF($J$9=23,Commande!BN193,IF($J$9=24,Commande!BO193,IF($J$9=25,Commande!BP193,IF($J$9=26,Commande!R193,IF($J$9=27,Commande!S193,IF($J$9=28,Commande!T193,IF($J$9=29,Commande!U193,IF($J$9=30,Commande!V193,IF($J$9=31,Commande!W193,IF($J$9=32,Commande!X193,IF($J$9=33,Commande!Y193,IF($J$9=34,Commande!Z193,IF($J$9=35,Commande!AA193,))))))))))))))))))))))))))))))))))))))))))))))))))))</f>
        <v>0</v>
      </c>
      <c r="K272" s="55" t="str">
        <f>IF(Commande!O193=0,"","Erreur")</f>
        <v/>
      </c>
    </row>
    <row r="273" spans="1:11">
      <c r="A273" s="55">
        <f>IF(Commande!A194&lt;&gt;"",Commande!A194,"")</f>
        <v>23611</v>
      </c>
      <c r="B273" s="55" t="str">
        <f>IF(Commande!J194&lt;&gt;"",Commande!J194,"")</f>
        <v>S7</v>
      </c>
      <c r="C273" s="59" t="str">
        <f>IF(Commande!B194&lt;&gt;"",Commande!B194,"")</f>
        <v>GAURA COMPACT</v>
      </c>
      <c r="D273" s="59" t="str">
        <f>IF(Commande!C194&lt;&gt;"",Commande!C194,"")</f>
        <v>Steffi White</v>
      </c>
      <c r="E273" s="55">
        <f>IF(Commande!F194&lt;&gt;"",Commande!F194,"")</f>
        <v>6</v>
      </c>
      <c r="F273" s="55" t="str">
        <f>IF(Commande!D194&lt;&gt;"",Commande!D194,"")</f>
        <v>B</v>
      </c>
      <c r="G273" s="55" t="str">
        <f>IF(Commande!L194&lt;&gt;"",Commande!L194,"")</f>
        <v>M3</v>
      </c>
      <c r="H273" s="55" t="str">
        <f>IF(Commande!H194&lt;&gt;"",Commande!H194,"")</f>
        <v>A</v>
      </c>
      <c r="I273" s="55">
        <f>IF(Commande!I194&lt;&gt;"",Commande!I194,"")</f>
        <v>0.05</v>
      </c>
      <c r="J273" s="55">
        <f>IF($J$9=36,Commande!AB194,IF($J$9=37,Commande!AC194,IF($J$9=38,Commande!AD194,IF($J$9=39,Commande!AE194,IF($J$9=40,Commande!AF194,IF($J$9=41,Commande!AG194,IF($J$9=42,Commande!AH194,IF($J$9=43,Commande!AI194,IF($J$9=44,Commande!AJ194,IF($J$9=45,Commande!AK194,IF($J$9=46,Commande!AL194,IF($J$9=47,Commande!AL194,IF($J$9=48,Commande!AM194,IF($J$9=49,Commande!AN194,IF($J$9=50,Commande!AO194,IF($J$9=51,Commande!AP194,IF($J$9=52,Commande!AQ194,IF($J$9=1,Commande!AR194,IF($J$9=2,Commande!AS194,IF($J$9=3,Commande!AT194,IF($J$9=4,Commande!AU194,IF($J$9=5,Commande!AV194,IF($J$9=6,Commande!AW194,IF($J$9=7,Commande!AX194,IF($J$9=8,Commande!AY194,IF($J$9=9,Commande!AZ194,IF($J$9=10,Commande!BA194,IF($J$9=11,Commande!BB194,IF($J$9=12,Commande!BC194,IF($J$9=13,Commande!BD194,IF($J$9=14,Commande!BE194,IF($J$9=15,Commande!BF194,IF($J$9=16,Commande!BG194,IF($J$9=17,Commande!BH194,IF($J$9=18,Commande!BI194,IF($J$9=19,Commande!BJ194,IF($J$9=20,Commande!BK194,IF($J$9=21,Commande!BL194,IF($J$9=22,Commande!BM194,IF($J$9=23,Commande!BN194,IF($J$9=24,Commande!BO194,IF($J$9=25,Commande!BP194,IF($J$9=26,Commande!R194,IF($J$9=27,Commande!S194,IF($J$9=28,Commande!T194,IF($J$9=29,Commande!U194,IF($J$9=30,Commande!V194,IF($J$9=31,Commande!W194,IF($J$9=32,Commande!X194,IF($J$9=33,Commande!Y194,IF($J$9=34,Commande!Z194,IF($J$9=35,Commande!AA194,))))))))))))))))))))))))))))))))))))))))))))))))))))</f>
        <v>0</v>
      </c>
      <c r="K273" s="55" t="str">
        <f>IF(Commande!O194=0,"","Erreur")</f>
        <v/>
      </c>
    </row>
    <row r="274" spans="1:11">
      <c r="A274" s="55">
        <f>IF(Commande!A195&lt;&gt;"",Commande!A195,"")</f>
        <v>23276</v>
      </c>
      <c r="B274" s="55" t="str">
        <f>IF(Commande!J195&lt;&gt;"",Commande!J195,"")</f>
        <v>S7</v>
      </c>
      <c r="C274" s="59" t="str">
        <f>IF(Commande!B195&lt;&gt;"",Commande!B195,"")</f>
        <v>GAURA COMPACT</v>
      </c>
      <c r="D274" s="59" t="str">
        <f>IF(Commande!C195&lt;&gt;"",Commande!C195,"")</f>
        <v>Steffi Blush Pink</v>
      </c>
      <c r="E274" s="55">
        <f>IF(Commande!F195&lt;&gt;"",Commande!F195,"")</f>
        <v>6</v>
      </c>
      <c r="F274" s="55" t="str">
        <f>IF(Commande!D195&lt;&gt;"",Commande!D195,"")</f>
        <v>B</v>
      </c>
      <c r="G274" s="55" t="str">
        <f>IF(Commande!L195&lt;&gt;"",Commande!L195,"")</f>
        <v>M3</v>
      </c>
      <c r="H274" s="55" t="str">
        <f>IF(Commande!H195&lt;&gt;"",Commande!H195,"")</f>
        <v>A</v>
      </c>
      <c r="I274" s="55">
        <f>IF(Commande!I195&lt;&gt;"",Commande!I195,"")</f>
        <v>0.05</v>
      </c>
      <c r="J274" s="55">
        <f>IF($J$9=36,Commande!AB195,IF($J$9=37,Commande!AC195,IF($J$9=38,Commande!AD195,IF($J$9=39,Commande!AE195,IF($J$9=40,Commande!AF195,IF($J$9=41,Commande!AG195,IF($J$9=42,Commande!AH195,IF($J$9=43,Commande!AI195,IF($J$9=44,Commande!AJ195,IF($J$9=45,Commande!AK195,IF($J$9=46,Commande!AL195,IF($J$9=47,Commande!AL195,IF($J$9=48,Commande!AM195,IF($J$9=49,Commande!AN195,IF($J$9=50,Commande!AO195,IF($J$9=51,Commande!AP195,IF($J$9=52,Commande!AQ195,IF($J$9=1,Commande!AR195,IF($J$9=2,Commande!AS195,IF($J$9=3,Commande!AT195,IF($J$9=4,Commande!AU195,IF($J$9=5,Commande!AV195,IF($J$9=6,Commande!AW195,IF($J$9=7,Commande!AX195,IF($J$9=8,Commande!AY195,IF($J$9=9,Commande!AZ195,IF($J$9=10,Commande!BA195,IF($J$9=11,Commande!BB195,IF($J$9=12,Commande!BC195,IF($J$9=13,Commande!BD195,IF($J$9=14,Commande!BE195,IF($J$9=15,Commande!BF195,IF($J$9=16,Commande!BG195,IF($J$9=17,Commande!BH195,IF($J$9=18,Commande!BI195,IF($J$9=19,Commande!BJ195,IF($J$9=20,Commande!BK195,IF($J$9=21,Commande!BL195,IF($J$9=22,Commande!BM195,IF($J$9=23,Commande!BN195,IF($J$9=24,Commande!BO195,IF($J$9=25,Commande!BP195,IF($J$9=26,Commande!R195,IF($J$9=27,Commande!S195,IF($J$9=28,Commande!T195,IF($J$9=29,Commande!U195,IF($J$9=30,Commande!V195,IF($J$9=31,Commande!W195,IF($J$9=32,Commande!X195,IF($J$9=33,Commande!Y195,IF($J$9=34,Commande!Z195,IF($J$9=35,Commande!AA195,))))))))))))))))))))))))))))))))))))))))))))))))))))</f>
        <v>0</v>
      </c>
      <c r="K274" s="55" t="str">
        <f>IF(Commande!O195=0,"","Erreur")</f>
        <v/>
      </c>
    </row>
    <row r="275" spans="1:11" hidden="1">
      <c r="A275" s="91"/>
      <c r="B275" s="91"/>
      <c r="C275" s="92" t="s">
        <v>539</v>
      </c>
      <c r="D275" s="92"/>
      <c r="E275" s="91"/>
      <c r="F275" s="91"/>
      <c r="G275" s="91"/>
      <c r="H275" s="91"/>
      <c r="I275" s="91"/>
      <c r="J275" s="91">
        <f>SUBTOTAL(9,J272:J274)</f>
        <v>0</v>
      </c>
      <c r="K275" s="91"/>
    </row>
    <row r="276" spans="1:11">
      <c r="A276" s="55">
        <f>IF(Commande!A196&lt;&gt;"",Commande!A196,"")</f>
        <v>25184</v>
      </c>
      <c r="B276" s="55" t="str">
        <f>IF(Commande!J196&lt;&gt;"",Commande!J196,"")</f>
        <v>S4</v>
      </c>
      <c r="C276" s="59" t="str">
        <f>IF(Commande!B196&lt;&gt;"",Commande!B196,"")</f>
        <v>GAZANIA</v>
      </c>
      <c r="D276" s="59" t="str">
        <f>IF(Commande!C196&lt;&gt;"",Commande!C196,"")</f>
        <v>Zany variés</v>
      </c>
      <c r="E276" s="55">
        <f>IF(Commande!F196&lt;&gt;"",Commande!F196,"")</f>
        <v>8</v>
      </c>
      <c r="F276" s="55" t="str">
        <f>IF(Commande!D196&lt;&gt;"",Commande!D196,"")</f>
        <v>S</v>
      </c>
      <c r="G276" s="55" t="str">
        <f>IF(Commande!L196&lt;&gt;"",Commande!L196,"")</f>
        <v>M3</v>
      </c>
      <c r="H276" s="55" t="str">
        <f>IF(Commande!H196&lt;&gt;"",Commande!H196,"")</f>
        <v>A</v>
      </c>
      <c r="I276" s="55" t="str">
        <f>IF(Commande!I196&lt;&gt;"",Commande!I196,"")</f>
        <v/>
      </c>
      <c r="J276" s="55">
        <f>IF($J$9=36,Commande!AB196,IF($J$9=37,Commande!AC196,IF($J$9=38,Commande!AD196,IF($J$9=39,Commande!AE196,IF($J$9=40,Commande!AF196,IF($J$9=41,Commande!AG196,IF($J$9=42,Commande!AH196,IF($J$9=43,Commande!AI196,IF($J$9=44,Commande!AJ196,IF($J$9=45,Commande!AK196,IF($J$9=46,Commande!AL196,IF($J$9=47,Commande!AL196,IF($J$9=48,Commande!AM196,IF($J$9=49,Commande!AN196,IF($J$9=50,Commande!AO196,IF($J$9=51,Commande!AP196,IF($J$9=52,Commande!AQ196,IF($J$9=1,Commande!AR196,IF($J$9=2,Commande!AS196,IF($J$9=3,Commande!AT196,IF($J$9=4,Commande!AU196,IF($J$9=5,Commande!AV196,IF($J$9=6,Commande!AW196,IF($J$9=7,Commande!AX196,IF($J$9=8,Commande!AY196,IF($J$9=9,Commande!AZ196,IF($J$9=10,Commande!BA196,IF($J$9=11,Commande!BB196,IF($J$9=12,Commande!BC196,IF($J$9=13,Commande!BD196,IF($J$9=14,Commande!BE196,IF($J$9=15,Commande!BF196,IF($J$9=16,Commande!BG196,IF($J$9=17,Commande!BH196,IF($J$9=18,Commande!BI196,IF($J$9=19,Commande!BJ196,IF($J$9=20,Commande!BK196,IF($J$9=21,Commande!BL196,IF($J$9=22,Commande!BM196,IF($J$9=23,Commande!BN196,IF($J$9=24,Commande!BO196,IF($J$9=25,Commande!BP196,IF($J$9=26,Commande!R196,IF($J$9=27,Commande!S196,IF($J$9=28,Commande!T196,IF($J$9=29,Commande!U196,IF($J$9=30,Commande!V196,IF($J$9=31,Commande!W196,IF($J$9=32,Commande!X196,IF($J$9=33,Commande!Y196,IF($J$9=34,Commande!Z196,IF($J$9=35,Commande!AA196,))))))))))))))))))))))))))))))))))))))))))))))))))))</f>
        <v>0</v>
      </c>
      <c r="K276" s="55" t="str">
        <f>IF(Commande!O196=0,"","Erreur")</f>
        <v/>
      </c>
    </row>
    <row r="277" spans="1:11" hidden="1">
      <c r="A277" s="91"/>
      <c r="B277" s="91"/>
      <c r="C277" s="92" t="s">
        <v>827</v>
      </c>
      <c r="D277" s="92"/>
      <c r="E277" s="91"/>
      <c r="F277" s="91"/>
      <c r="G277" s="91"/>
      <c r="H277" s="91"/>
      <c r="I277" s="91"/>
      <c r="J277" s="91">
        <f>SUBTOTAL(9,J276:J276)</f>
        <v>0</v>
      </c>
      <c r="K277" s="91"/>
    </row>
    <row r="278" spans="1:11">
      <c r="A278" s="55">
        <f>IF(Commande!A197&lt;&gt;"",Commande!A197,"")</f>
        <v>26679</v>
      </c>
      <c r="B278" s="55" t="str">
        <f>IF(Commande!J197&lt;&gt;"",Commande!J197,"")</f>
        <v>S3B</v>
      </c>
      <c r="C278" s="59" t="str">
        <f>IF(Commande!B197&lt;&gt;"",Commande!B197,"")</f>
        <v>GERANIUM VIVACE</v>
      </c>
      <c r="D278" s="59" t="str">
        <f>IF(Commande!C197&lt;&gt;"",Commande!C197,"")</f>
        <v>Kelly Anne</v>
      </c>
      <c r="E278" s="55" t="str">
        <f>IF(Commande!F197&lt;&gt;"",Commande!F197,"")</f>
        <v>Qté Limité</v>
      </c>
      <c r="F278" s="55" t="str">
        <f>IF(Commande!D197&lt;&gt;"",Commande!D197,"")</f>
        <v>B</v>
      </c>
      <c r="G278" s="55" t="str">
        <f>IF(Commande!L197&lt;&gt;"",Commande!L197,"")</f>
        <v>M3</v>
      </c>
      <c r="H278" s="55" t="str">
        <f>IF(Commande!H197&lt;&gt;"",Commande!H197,"")</f>
        <v>K</v>
      </c>
      <c r="I278" s="55">
        <f>IF(Commande!I197&lt;&gt;"",Commande!I197,"")</f>
        <v>0.19</v>
      </c>
      <c r="J278" s="55">
        <f>IF($J$9=36,Commande!AB197,IF($J$9=37,Commande!AC197,IF($J$9=38,Commande!AD197,IF($J$9=39,Commande!AE197,IF($J$9=40,Commande!AF197,IF($J$9=41,Commande!AG197,IF($J$9=42,Commande!AH197,IF($J$9=43,Commande!AI197,IF($J$9=44,Commande!AJ197,IF($J$9=45,Commande!AK197,IF($J$9=46,Commande!AL197,IF($J$9=47,Commande!AL197,IF($J$9=48,Commande!AM197,IF($J$9=49,Commande!AN197,IF($J$9=50,Commande!AO197,IF($J$9=51,Commande!AP197,IF($J$9=52,Commande!AQ197,IF($J$9=1,Commande!AR197,IF($J$9=2,Commande!AS197,IF($J$9=3,Commande!AT197,IF($J$9=4,Commande!AU197,IF($J$9=5,Commande!AV197,IF($J$9=6,Commande!AW197,IF($J$9=7,Commande!AX197,IF($J$9=8,Commande!AY197,IF($J$9=9,Commande!AZ197,IF($J$9=10,Commande!BA197,IF($J$9=11,Commande!BB197,IF($J$9=12,Commande!BC197,IF($J$9=13,Commande!BD197,IF($J$9=14,Commande!BE197,IF($J$9=15,Commande!BF197,IF($J$9=16,Commande!BG197,IF($J$9=17,Commande!BH197,IF($J$9=18,Commande!BI197,IF($J$9=19,Commande!BJ197,IF($J$9=20,Commande!BK197,IF($J$9=21,Commande!BL197,IF($J$9=22,Commande!BM197,IF($J$9=23,Commande!BN197,IF($J$9=24,Commande!BO197,IF($J$9=25,Commande!BP197,IF($J$9=26,Commande!R197,IF($J$9=27,Commande!S197,IF($J$9=28,Commande!T197,IF($J$9=29,Commande!U197,IF($J$9=30,Commande!V197,IF($J$9=31,Commande!W197,IF($J$9=32,Commande!X197,IF($J$9=33,Commande!Y197,IF($J$9=34,Commande!Z197,IF($J$9=35,Commande!AA197,))))))))))))))))))))))))))))))))))))))))))))))))))))</f>
        <v>0</v>
      </c>
      <c r="K278" s="55" t="str">
        <f>IF(Commande!O197=0,"","Erreur")</f>
        <v/>
      </c>
    </row>
    <row r="279" spans="1:11">
      <c r="A279" s="55">
        <f>IF(Commande!A198&lt;&gt;"",Commande!A198,"")</f>
        <v>14415</v>
      </c>
      <c r="B279" s="55" t="str">
        <f>IF(Commande!J198&lt;&gt;"",Commande!J198,"")</f>
        <v>S3B</v>
      </c>
      <c r="C279" s="59" t="str">
        <f>IF(Commande!B198&lt;&gt;"",Commande!B198,"")</f>
        <v>GERANIUM VIVACE</v>
      </c>
      <c r="D279" s="59" t="str">
        <f>IF(Commande!C198&lt;&gt;"",Commande!C198,"")</f>
        <v>Rozanne</v>
      </c>
      <c r="E279" s="55" t="str">
        <f>IF(Commande!F198&lt;&gt;"",Commande!F198,"")</f>
        <v>Qté Limité</v>
      </c>
      <c r="F279" s="55" t="str">
        <f>IF(Commande!D198&lt;&gt;"",Commande!D198,"")</f>
        <v>B</v>
      </c>
      <c r="G279" s="55" t="str">
        <f>IF(Commande!L198&lt;&gt;"",Commande!L198,"")</f>
        <v>M3</v>
      </c>
      <c r="H279" s="55" t="str">
        <f>IF(Commande!H198&lt;&gt;"",Commande!H198,"")</f>
        <v>K</v>
      </c>
      <c r="I279" s="55">
        <f>IF(Commande!I198&lt;&gt;"",Commande!I198,"")</f>
        <v>0.25</v>
      </c>
      <c r="J279" s="55">
        <f>IF($J$9=36,Commande!AB198,IF($J$9=37,Commande!AC198,IF($J$9=38,Commande!AD198,IF($J$9=39,Commande!AE198,IF($J$9=40,Commande!AF198,IF($J$9=41,Commande!AG198,IF($J$9=42,Commande!AH198,IF($J$9=43,Commande!AI198,IF($J$9=44,Commande!AJ198,IF($J$9=45,Commande!AK198,IF($J$9=46,Commande!AL198,IF($J$9=47,Commande!AL198,IF($J$9=48,Commande!AM198,IF($J$9=49,Commande!AN198,IF($J$9=50,Commande!AO198,IF($J$9=51,Commande!AP198,IF($J$9=52,Commande!AQ198,IF($J$9=1,Commande!AR198,IF($J$9=2,Commande!AS198,IF($J$9=3,Commande!AT198,IF($J$9=4,Commande!AU198,IF($J$9=5,Commande!AV198,IF($J$9=6,Commande!AW198,IF($J$9=7,Commande!AX198,IF($J$9=8,Commande!AY198,IF($J$9=9,Commande!AZ198,IF($J$9=10,Commande!BA198,IF($J$9=11,Commande!BB198,IF($J$9=12,Commande!BC198,IF($J$9=13,Commande!BD198,IF($J$9=14,Commande!BE198,IF($J$9=15,Commande!BF198,IF($J$9=16,Commande!BG198,IF($J$9=17,Commande!BH198,IF($J$9=18,Commande!BI198,IF($J$9=19,Commande!BJ198,IF($J$9=20,Commande!BK198,IF($J$9=21,Commande!BL198,IF($J$9=22,Commande!BM198,IF($J$9=23,Commande!BN198,IF($J$9=24,Commande!BO198,IF($J$9=25,Commande!BP198,IF($J$9=26,Commande!R198,IF($J$9=27,Commande!S198,IF($J$9=28,Commande!T198,IF($J$9=29,Commande!U198,IF($J$9=30,Commande!V198,IF($J$9=31,Commande!W198,IF($J$9=32,Commande!X198,IF($J$9=33,Commande!Y198,IF($J$9=34,Commande!Z198,IF($J$9=35,Commande!AA198,))))))))))))))))))))))))))))))))))))))))))))))))))))</f>
        <v>0</v>
      </c>
      <c r="K279" s="55" t="str">
        <f>IF(Commande!O198=0,"","Erreur")</f>
        <v/>
      </c>
    </row>
    <row r="280" spans="1:11" hidden="1">
      <c r="A280" s="91"/>
      <c r="B280" s="91"/>
      <c r="C280" s="92" t="s">
        <v>538</v>
      </c>
      <c r="D280" s="92"/>
      <c r="E280" s="91"/>
      <c r="F280" s="91"/>
      <c r="G280" s="91"/>
      <c r="H280" s="91"/>
      <c r="I280" s="91"/>
      <c r="J280" s="91">
        <f>SUBTOTAL(9,J278:J279)</f>
        <v>0</v>
      </c>
      <c r="K280" s="91"/>
    </row>
    <row r="281" spans="1:11">
      <c r="A281" s="55">
        <f>IF(Commande!A199&lt;&gt;"",Commande!A199,"")</f>
        <v>15224</v>
      </c>
      <c r="B281" s="55" t="str">
        <f>IF(Commande!J199&lt;&gt;"",Commande!J199,"")</f>
        <v>S2</v>
      </c>
      <c r="C281" s="59" t="str">
        <f>IF(Commande!B199&lt;&gt;"",Commande!B199,"")</f>
        <v>GYPSOPHILE</v>
      </c>
      <c r="D281" s="59" t="str">
        <f>IF(Commande!C199&lt;&gt;"",Commande!C199,"")</f>
        <v>Festival white</v>
      </c>
      <c r="E281" s="55">
        <f>IF(Commande!F199&lt;&gt;"",Commande!F199,"")</f>
        <v>10</v>
      </c>
      <c r="F281" s="55" t="str">
        <f>IF(Commande!D199&lt;&gt;"",Commande!D199,"")</f>
        <v>B</v>
      </c>
      <c r="G281" s="55" t="str">
        <f>IF(Commande!L199&lt;&gt;"",Commande!L199,"")</f>
        <v>M3</v>
      </c>
      <c r="H281" s="55" t="str">
        <f>IF(Commande!H199&lt;&gt;"",Commande!H199,"")</f>
        <v>E</v>
      </c>
      <c r="I281" s="55">
        <f>IF(Commande!I199&lt;&gt;"",Commande!I199,"")</f>
        <v>0.11</v>
      </c>
      <c r="J281" s="55">
        <f>IF($J$9=36,Commande!AB199,IF($J$9=37,Commande!AC199,IF($J$9=38,Commande!AD199,IF($J$9=39,Commande!AE199,IF($J$9=40,Commande!AF199,IF($J$9=41,Commande!AG199,IF($J$9=42,Commande!AH199,IF($J$9=43,Commande!AI199,IF($J$9=44,Commande!AJ199,IF($J$9=45,Commande!AK199,IF($J$9=46,Commande!AL199,IF($J$9=47,Commande!AL199,IF($J$9=48,Commande!AM199,IF($J$9=49,Commande!AN199,IF($J$9=50,Commande!AO199,IF($J$9=51,Commande!AP199,IF($J$9=52,Commande!AQ199,IF($J$9=1,Commande!AR199,IF($J$9=2,Commande!AS199,IF($J$9=3,Commande!AT199,IF($J$9=4,Commande!AU199,IF($J$9=5,Commande!AV199,IF($J$9=6,Commande!AW199,IF($J$9=7,Commande!AX199,IF($J$9=8,Commande!AY199,IF($J$9=9,Commande!AZ199,IF($J$9=10,Commande!BA199,IF($J$9=11,Commande!BB199,IF($J$9=12,Commande!BC199,IF($J$9=13,Commande!BD199,IF($J$9=14,Commande!BE199,IF($J$9=15,Commande!BF199,IF($J$9=16,Commande!BG199,IF($J$9=17,Commande!BH199,IF($J$9=18,Commande!BI199,IF($J$9=19,Commande!BJ199,IF($J$9=20,Commande!BK199,IF($J$9=21,Commande!BL199,IF($J$9=22,Commande!BM199,IF($J$9=23,Commande!BN199,IF($J$9=24,Commande!BO199,IF($J$9=25,Commande!BP199,IF($J$9=26,Commande!R199,IF($J$9=27,Commande!S199,IF($J$9=28,Commande!T199,IF($J$9=29,Commande!U199,IF($J$9=30,Commande!V199,IF($J$9=31,Commande!W199,IF($J$9=32,Commande!X199,IF($J$9=33,Commande!Y199,IF($J$9=34,Commande!Z199,IF($J$9=35,Commande!AA199,))))))))))))))))))))))))))))))))))))))))))))))))))))</f>
        <v>0</v>
      </c>
      <c r="K281" s="55" t="str">
        <f>IF(Commande!O199=0,"","Erreur")</f>
        <v/>
      </c>
    </row>
    <row r="282" spans="1:11" hidden="1">
      <c r="A282" s="91"/>
      <c r="B282" s="91"/>
      <c r="C282" s="92" t="s">
        <v>496</v>
      </c>
      <c r="D282" s="92"/>
      <c r="E282" s="91"/>
      <c r="F282" s="91"/>
      <c r="G282" s="91"/>
      <c r="H282" s="91"/>
      <c r="I282" s="91"/>
      <c r="J282" s="91">
        <f>SUBTOTAL(9,J281:J281)</f>
        <v>0</v>
      </c>
      <c r="K282" s="91"/>
    </row>
    <row r="283" spans="1:11" hidden="1">
      <c r="A283" s="55" t="str">
        <f>IF(Commande!A200&lt;&gt;"",Commande!A200,"")</f>
        <v/>
      </c>
      <c r="B283" s="55" t="str">
        <f>IF(Commande!J200&lt;&gt;"",Commande!J200,"")</f>
        <v>L</v>
      </c>
      <c r="C283" s="59" t="str">
        <f>IF(Commande!B200&lt;&gt;"",Commande!B200,"")</f>
        <v>H</v>
      </c>
      <c r="D283" s="59" t="str">
        <f>IF(Commande!C200&lt;&gt;"",Commande!C200,"")</f>
        <v/>
      </c>
      <c r="E283" s="55" t="str">
        <f>IF(Commande!F200&lt;&gt;"",Commande!F200,"")</f>
        <v/>
      </c>
      <c r="F283" s="55" t="str">
        <f>IF(Commande!D200&lt;&gt;"",Commande!D200,"")</f>
        <v/>
      </c>
      <c r="G283" s="55" t="str">
        <f>IF(Commande!L200&lt;&gt;"",Commande!L200,"")</f>
        <v/>
      </c>
      <c r="H283" s="55" t="str">
        <f>IF(Commande!H200&lt;&gt;"",Commande!H200,"")</f>
        <v/>
      </c>
      <c r="I283" s="55" t="str">
        <f>IF(Commande!I200&lt;&gt;"",Commande!I200,"")</f>
        <v/>
      </c>
      <c r="J283" s="55">
        <f>IF($J$9=36,Commande!AB200,IF($J$9=37,Commande!AC200,IF($J$9=38,Commande!AD200,IF($J$9=39,Commande!AE200,IF($J$9=40,Commande!AF200,IF($J$9=41,Commande!AG200,IF($J$9=42,Commande!AH200,IF($J$9=43,Commande!AI200,IF($J$9=44,Commande!AJ200,IF($J$9=45,Commande!AK200,IF($J$9=46,Commande!AL200,IF($J$9=47,Commande!AL200,IF($J$9=48,Commande!AM200,IF($J$9=49,Commande!AN200,IF($J$9=50,Commande!AO200,IF($J$9=51,Commande!AP200,IF($J$9=52,Commande!AQ200,IF($J$9=1,Commande!AR200,IF($J$9=2,Commande!AS200,IF($J$9=3,Commande!AT200,IF($J$9=4,Commande!AU200,IF($J$9=5,Commande!AV200,IF($J$9=6,Commande!AW200,IF($J$9=7,Commande!AX200,IF($J$9=8,Commande!AY200,IF($J$9=9,Commande!AZ200,IF($J$9=10,Commande!BA200,IF($J$9=11,Commande!BB200,IF($J$9=12,Commande!BC200,IF($J$9=13,Commande!BD200,IF($J$9=14,Commande!BE200,IF($J$9=15,Commande!BF200,IF($J$9=16,Commande!BG200,IF($J$9=17,Commande!BH200,IF($J$9=18,Commande!BI200,IF($J$9=19,Commande!BJ200,IF($J$9=20,Commande!BK200,IF($J$9=21,Commande!BL200,IF($J$9=22,Commande!BM200,IF($J$9=23,Commande!BN200,IF($J$9=24,Commande!BO200,IF($J$9=25,Commande!BP200,IF($J$9=26,Commande!R200,IF($J$9=27,Commande!S200,IF($J$9=28,Commande!T200,IF($J$9=29,Commande!U200,IF($J$9=30,Commande!V200,IF($J$9=31,Commande!W200,IF($J$9=32,Commande!X200,IF($J$9=33,Commande!Y200,IF($J$9=34,Commande!Z200,IF($J$9=35,Commande!AA200,))))))))))))))))))))))))))))))))))))))))))))))))))))</f>
        <v>0</v>
      </c>
      <c r="K283" s="55" t="str">
        <f>IF(Commande!O200=0,"","Erreur")</f>
        <v/>
      </c>
    </row>
    <row r="284" spans="1:11">
      <c r="A284" s="55">
        <f>IF(Commande!A201&lt;&gt;"",Commande!A201,"")</f>
        <v>25925</v>
      </c>
      <c r="B284" s="55" t="str">
        <f>IF(Commande!J201&lt;&gt;"",Commande!J201,"")</f>
        <v>S3B</v>
      </c>
      <c r="C284" s="59" t="str">
        <f>IF(Commande!B201&lt;&gt;"",Commande!B201,"")</f>
        <v>HEUCHERE</v>
      </c>
      <c r="D284" s="59" t="str">
        <f>IF(Commande!C201&lt;&gt;"",Commande!C201,"")</f>
        <v>Ruby Bell's</v>
      </c>
      <c r="E284" s="55">
        <f>IF(Commande!F201&lt;&gt;"",Commande!F201,"")</f>
        <v>12</v>
      </c>
      <c r="F284" s="55" t="str">
        <f>IF(Commande!D201&lt;&gt;"",Commande!D201,"")</f>
        <v>S</v>
      </c>
      <c r="G284" s="55" t="str">
        <f>IF(Commande!L201&lt;&gt;"",Commande!L201,"")</f>
        <v>M3</v>
      </c>
      <c r="H284" s="55" t="str">
        <f>IF(Commande!H201&lt;&gt;"",Commande!H201,"")</f>
        <v xml:space="preserve">C  </v>
      </c>
      <c r="I284" s="55" t="str">
        <f>IF(Commande!I201&lt;&gt;"",Commande!I201,"")</f>
        <v/>
      </c>
      <c r="J284" s="55">
        <f>IF($J$9=36,Commande!AB201,IF($J$9=37,Commande!AC201,IF($J$9=38,Commande!AD201,IF($J$9=39,Commande!AE201,IF($J$9=40,Commande!AF201,IF($J$9=41,Commande!AG201,IF($J$9=42,Commande!AH201,IF($J$9=43,Commande!AI201,IF($J$9=44,Commande!AJ201,IF($J$9=45,Commande!AK201,IF($J$9=46,Commande!AL201,IF($J$9=47,Commande!AL201,IF($J$9=48,Commande!AM201,IF($J$9=49,Commande!AN201,IF($J$9=50,Commande!AO201,IF($J$9=51,Commande!AP201,IF($J$9=52,Commande!AQ201,IF($J$9=1,Commande!AR201,IF($J$9=2,Commande!AS201,IF($J$9=3,Commande!AT201,IF($J$9=4,Commande!AU201,IF($J$9=5,Commande!AV201,IF($J$9=6,Commande!AW201,IF($J$9=7,Commande!AX201,IF($J$9=8,Commande!AY201,IF($J$9=9,Commande!AZ201,IF($J$9=10,Commande!BA201,IF($J$9=11,Commande!BB201,IF($J$9=12,Commande!BC201,IF($J$9=13,Commande!BD201,IF($J$9=14,Commande!BE201,IF($J$9=15,Commande!BF201,IF($J$9=16,Commande!BG201,IF($J$9=17,Commande!BH201,IF($J$9=18,Commande!BI201,IF($J$9=19,Commande!BJ201,IF($J$9=20,Commande!BK201,IF($J$9=21,Commande!BL201,IF($J$9=22,Commande!BM201,IF($J$9=23,Commande!BN201,IF($J$9=24,Commande!BO201,IF($J$9=25,Commande!BP201,IF($J$9=26,Commande!R201,IF($J$9=27,Commande!S201,IF($J$9=28,Commande!T201,IF($J$9=29,Commande!U201,IF($J$9=30,Commande!V201,IF($J$9=31,Commande!W201,IF($J$9=32,Commande!X201,IF($J$9=33,Commande!Y201,IF($J$9=34,Commande!Z201,IF($J$9=35,Commande!AA201,))))))))))))))))))))))))))))))))))))))))))))))))))))</f>
        <v>0</v>
      </c>
      <c r="K284" s="55" t="str">
        <f>IF(Commande!O201=0,"","Erreur")</f>
        <v/>
      </c>
    </row>
    <row r="285" spans="1:11" hidden="1">
      <c r="A285" s="91"/>
      <c r="B285" s="91"/>
      <c r="C285" s="92" t="s">
        <v>828</v>
      </c>
      <c r="D285" s="92"/>
      <c r="E285" s="91"/>
      <c r="F285" s="91"/>
      <c r="G285" s="91"/>
      <c r="H285" s="91"/>
      <c r="I285" s="91"/>
      <c r="J285" s="91">
        <f>SUBTOTAL(9,J283:J284)</f>
        <v>0</v>
      </c>
      <c r="K285" s="91"/>
    </row>
    <row r="286" spans="1:11">
      <c r="A286" s="55">
        <f>IF(Commande!A202&lt;&gt;"",Commande!A202,"")</f>
        <v>25197</v>
      </c>
      <c r="B286" s="55" t="str">
        <f>IF(Commande!J202&lt;&gt;"",Commande!J202,"")</f>
        <v>S3B</v>
      </c>
      <c r="C286" s="59" t="str">
        <f>IF(Commande!B202&lt;&gt;"",Commande!B202,"")</f>
        <v>HEUCHERE WORLD CAFFE</v>
      </c>
      <c r="D286" s="59" t="str">
        <f>IF(Commande!C202&lt;&gt;"",Commande!C202,"")</f>
        <v>Variées</v>
      </c>
      <c r="E286" s="55" t="str">
        <f>IF(Commande!F202&lt;&gt;"",Commande!F202,"")</f>
        <v>Qté Limité</v>
      </c>
      <c r="F286" s="55" t="str">
        <f>IF(Commande!D202&lt;&gt;"",Commande!D202,"")</f>
        <v>B</v>
      </c>
      <c r="G286" s="55" t="str">
        <f>IF(Commande!L202&lt;&gt;"",Commande!L202,"")</f>
        <v>M3</v>
      </c>
      <c r="H286" s="55" t="str">
        <f>IF(Commande!H202&lt;&gt;"",Commande!H202,"")</f>
        <v>N</v>
      </c>
      <c r="I286" s="55">
        <f>IF(Commande!I202&lt;&gt;"",Commande!I202,"")</f>
        <v>7.0000000000000007E-2</v>
      </c>
      <c r="J286" s="55">
        <f>IF($J$9=36,Commande!AB202,IF($J$9=37,Commande!AC202,IF($J$9=38,Commande!AD202,IF($J$9=39,Commande!AE202,IF($J$9=40,Commande!AF202,IF($J$9=41,Commande!AG202,IF($J$9=42,Commande!AH202,IF($J$9=43,Commande!AI202,IF($J$9=44,Commande!AJ202,IF($J$9=45,Commande!AK202,IF($J$9=46,Commande!AL202,IF($J$9=47,Commande!AL202,IF($J$9=48,Commande!AM202,IF($J$9=49,Commande!AN202,IF($J$9=50,Commande!AO202,IF($J$9=51,Commande!AP202,IF($J$9=52,Commande!AQ202,IF($J$9=1,Commande!AR202,IF($J$9=2,Commande!AS202,IF($J$9=3,Commande!AT202,IF($J$9=4,Commande!AU202,IF($J$9=5,Commande!AV202,IF($J$9=6,Commande!AW202,IF($J$9=7,Commande!AX202,IF($J$9=8,Commande!AY202,IF($J$9=9,Commande!AZ202,IF($J$9=10,Commande!BA202,IF($J$9=11,Commande!BB202,IF($J$9=12,Commande!BC202,IF($J$9=13,Commande!BD202,IF($J$9=14,Commande!BE202,IF($J$9=15,Commande!BF202,IF($J$9=16,Commande!BG202,IF($J$9=17,Commande!BH202,IF($J$9=18,Commande!BI202,IF($J$9=19,Commande!BJ202,IF($J$9=20,Commande!BK202,IF($J$9=21,Commande!BL202,IF($J$9=22,Commande!BM202,IF($J$9=23,Commande!BN202,IF($J$9=24,Commande!BO202,IF($J$9=25,Commande!BP202,IF($J$9=26,Commande!R202,IF($J$9=27,Commande!S202,IF($J$9=28,Commande!T202,IF($J$9=29,Commande!U202,IF($J$9=30,Commande!V202,IF($J$9=31,Commande!W202,IF($J$9=32,Commande!X202,IF($J$9=33,Commande!Y202,IF($J$9=34,Commande!Z202,IF($J$9=35,Commande!AA202,))))))))))))))))))))))))))))))))))))))))))))))))))))</f>
        <v>0</v>
      </c>
      <c r="K286" s="55" t="str">
        <f>IF(Commande!O202=0,"","Erreur")</f>
        <v/>
      </c>
    </row>
    <row r="287" spans="1:11" hidden="1">
      <c r="A287" s="91"/>
      <c r="B287" s="91"/>
      <c r="C287" s="92" t="s">
        <v>544</v>
      </c>
      <c r="D287" s="92"/>
      <c r="E287" s="91"/>
      <c r="F287" s="91"/>
      <c r="G287" s="91"/>
      <c r="H287" s="91"/>
      <c r="I287" s="91"/>
      <c r="J287" s="91">
        <f>SUBTOTAL(9,J286:J286)</f>
        <v>0</v>
      </c>
      <c r="K287" s="91"/>
    </row>
    <row r="288" spans="1:11">
      <c r="A288" s="55">
        <f>IF(Commande!A203&lt;&gt;"",Commande!A203,"")</f>
        <v>27270</v>
      </c>
      <c r="B288" s="55" t="str">
        <f>IF(Commande!J203&lt;&gt;"",Commande!J203,"")</f>
        <v>S1</v>
      </c>
      <c r="C288" s="59" t="str">
        <f>IF(Commande!B203&lt;&gt;"",Commande!B203,"")</f>
        <v>HOUTTUYNIA CORDATA</v>
      </c>
      <c r="D288" s="59" t="str">
        <f>IF(Commande!C203&lt;&gt;"",Commande!C203,"")</f>
        <v>Chameleon</v>
      </c>
      <c r="E288" s="55">
        <f>IF(Commande!F203&lt;&gt;"",Commande!F203,"")</f>
        <v>7</v>
      </c>
      <c r="F288" s="55" t="str">
        <f>IF(Commande!D203&lt;&gt;"",Commande!D203,"")</f>
        <v>B</v>
      </c>
      <c r="G288" s="55" t="str">
        <f>IF(Commande!L203&lt;&gt;"",Commande!L203,"")</f>
        <v>M3</v>
      </c>
      <c r="H288" s="55" t="str">
        <f>IF(Commande!H203&lt;&gt;"",Commande!H203,"")</f>
        <v>A</v>
      </c>
      <c r="I288" s="55" t="str">
        <f>IF(Commande!I203&lt;&gt;"",Commande!I203,"")</f>
        <v/>
      </c>
      <c r="J288" s="55">
        <f>IF($J$9=36,Commande!AB203,IF($J$9=37,Commande!AC203,IF($J$9=38,Commande!AD203,IF($J$9=39,Commande!AE203,IF($J$9=40,Commande!AF203,IF($J$9=41,Commande!AG203,IF($J$9=42,Commande!AH203,IF($J$9=43,Commande!AI203,IF($J$9=44,Commande!AJ203,IF($J$9=45,Commande!AK203,IF($J$9=46,Commande!AL203,IF($J$9=47,Commande!AL203,IF($J$9=48,Commande!AM203,IF($J$9=49,Commande!AN203,IF($J$9=50,Commande!AO203,IF($J$9=51,Commande!AP203,IF($J$9=52,Commande!AQ203,IF($J$9=1,Commande!AR203,IF($J$9=2,Commande!AS203,IF($J$9=3,Commande!AT203,IF($J$9=4,Commande!AU203,IF($J$9=5,Commande!AV203,IF($J$9=6,Commande!AW203,IF($J$9=7,Commande!AX203,IF($J$9=8,Commande!AY203,IF($J$9=9,Commande!AZ203,IF($J$9=10,Commande!BA203,IF($J$9=11,Commande!BB203,IF($J$9=12,Commande!BC203,IF($J$9=13,Commande!BD203,IF($J$9=14,Commande!BE203,IF($J$9=15,Commande!BF203,IF($J$9=16,Commande!BG203,IF($J$9=17,Commande!BH203,IF($J$9=18,Commande!BI203,IF($J$9=19,Commande!BJ203,IF($J$9=20,Commande!BK203,IF($J$9=21,Commande!BL203,IF($J$9=22,Commande!BM203,IF($J$9=23,Commande!BN203,IF($J$9=24,Commande!BO203,IF($J$9=25,Commande!BP203,IF($J$9=26,Commande!R203,IF($J$9=27,Commande!S203,IF($J$9=28,Commande!T203,IF($J$9=29,Commande!U203,IF($J$9=30,Commande!V203,IF($J$9=31,Commande!W203,IF($J$9=32,Commande!X203,IF($J$9=33,Commande!Y203,IF($J$9=34,Commande!Z203,IF($J$9=35,Commande!AA203,))))))))))))))))))))))))))))))))))))))))))))))))))))</f>
        <v>0</v>
      </c>
      <c r="K288" s="55" t="str">
        <f>IF(Commande!O203=0,"","Erreur")</f>
        <v/>
      </c>
    </row>
    <row r="289" spans="1:11" hidden="1">
      <c r="A289" s="91"/>
      <c r="B289" s="91"/>
      <c r="C289" s="92" t="s">
        <v>829</v>
      </c>
      <c r="D289" s="92"/>
      <c r="E289" s="91"/>
      <c r="F289" s="91"/>
      <c r="G289" s="91"/>
      <c r="H289" s="91"/>
      <c r="I289" s="91"/>
      <c r="J289" s="91">
        <f>SUBTOTAL(9,J288:J288)</f>
        <v>0</v>
      </c>
      <c r="K289" s="91"/>
    </row>
    <row r="290" spans="1:11" hidden="1">
      <c r="A290" s="55" t="str">
        <f>IF(Commande!A204&lt;&gt;"",Commande!A204,"")</f>
        <v/>
      </c>
      <c r="B290" s="55" t="str">
        <f>IF(Commande!J204&lt;&gt;"",Commande!J204,"")</f>
        <v>L</v>
      </c>
      <c r="C290" s="59" t="str">
        <f>IF(Commande!B204&lt;&gt;"",Commande!B204,"")</f>
        <v>I</v>
      </c>
      <c r="D290" s="59" t="str">
        <f>IF(Commande!C204&lt;&gt;"",Commande!C204,"")</f>
        <v/>
      </c>
      <c r="E290" s="55" t="str">
        <f>IF(Commande!F204&lt;&gt;"",Commande!F204,"")</f>
        <v/>
      </c>
      <c r="F290" s="55" t="str">
        <f>IF(Commande!D204&lt;&gt;"",Commande!D204,"")</f>
        <v/>
      </c>
      <c r="G290" s="55" t="str">
        <f>IF(Commande!L204&lt;&gt;"",Commande!L204,"")</f>
        <v/>
      </c>
      <c r="H290" s="55" t="str">
        <f>IF(Commande!H204&lt;&gt;"",Commande!H204,"")</f>
        <v/>
      </c>
      <c r="I290" s="55" t="str">
        <f>IF(Commande!I204&lt;&gt;"",Commande!I204,"")</f>
        <v/>
      </c>
      <c r="J290" s="55">
        <f>IF($J$9=36,Commande!AB204,IF($J$9=37,Commande!AC204,IF($J$9=38,Commande!AD204,IF($J$9=39,Commande!AE204,IF($J$9=40,Commande!AF204,IF($J$9=41,Commande!AG204,IF($J$9=42,Commande!AH204,IF($J$9=43,Commande!AI204,IF($J$9=44,Commande!AJ204,IF($J$9=45,Commande!AK204,IF($J$9=46,Commande!AL204,IF($J$9=47,Commande!AL204,IF($J$9=48,Commande!AM204,IF($J$9=49,Commande!AN204,IF($J$9=50,Commande!AO204,IF($J$9=51,Commande!AP204,IF($J$9=52,Commande!AQ204,IF($J$9=1,Commande!AR204,IF($J$9=2,Commande!AS204,IF($J$9=3,Commande!AT204,IF($J$9=4,Commande!AU204,IF($J$9=5,Commande!AV204,IF($J$9=6,Commande!AW204,IF($J$9=7,Commande!AX204,IF($J$9=8,Commande!AY204,IF($J$9=9,Commande!AZ204,IF($J$9=10,Commande!BA204,IF($J$9=11,Commande!BB204,IF($J$9=12,Commande!BC204,IF($J$9=13,Commande!BD204,IF($J$9=14,Commande!BE204,IF($J$9=15,Commande!BF204,IF($J$9=16,Commande!BG204,IF($J$9=17,Commande!BH204,IF($J$9=18,Commande!BI204,IF($J$9=19,Commande!BJ204,IF($J$9=20,Commande!BK204,IF($J$9=21,Commande!BL204,IF($J$9=22,Commande!BM204,IF($J$9=23,Commande!BN204,IF($J$9=24,Commande!BO204,IF($J$9=25,Commande!BP204,IF($J$9=26,Commande!R204,IF($J$9=27,Commande!S204,IF($J$9=28,Commande!T204,IF($J$9=29,Commande!U204,IF($J$9=30,Commande!V204,IF($J$9=31,Commande!W204,IF($J$9=32,Commande!X204,IF($J$9=33,Commande!Y204,IF($J$9=34,Commande!Z204,IF($J$9=35,Commande!AA204,))))))))))))))))))))))))))))))))))))))))))))))))))))</f>
        <v>0</v>
      </c>
      <c r="K290" s="55" t="str">
        <f>IF(Commande!O204=0,"","Erreur")</f>
        <v/>
      </c>
    </row>
    <row r="291" spans="1:11">
      <c r="A291" s="55">
        <f>IF(Commande!A205&lt;&gt;"",Commande!A205,"")</f>
        <v>12220</v>
      </c>
      <c r="B291" s="55" t="str">
        <f>IF(Commande!J205&lt;&gt;"",Commande!J205,"")</f>
        <v>S7</v>
      </c>
      <c r="C291" s="59" t="str">
        <f>IF(Commande!B205&lt;&gt;"",Commande!B205,"")</f>
        <v>IBERIS</v>
      </c>
      <c r="D291" s="59" t="str">
        <f>IF(Commande!C205&lt;&gt;"",Commande!C205,"")</f>
        <v>Master piece</v>
      </c>
      <c r="E291" s="55">
        <f>IF(Commande!F205&lt;&gt;"",Commande!F205,"")</f>
        <v>6</v>
      </c>
      <c r="F291" s="55" t="str">
        <f>IF(Commande!D205&lt;&gt;"",Commande!D205,"")</f>
        <v>B</v>
      </c>
      <c r="G291" s="55" t="str">
        <f>IF(Commande!L205&lt;&gt;"",Commande!L205,"")</f>
        <v>M3</v>
      </c>
      <c r="H291" s="55" t="str">
        <f>IF(Commande!H205&lt;&gt;"",Commande!H205,"")</f>
        <v>E</v>
      </c>
      <c r="I291" s="55">
        <f>IF(Commande!I205&lt;&gt;"",Commande!I205,"")</f>
        <v>0.08</v>
      </c>
      <c r="J291" s="55">
        <f>IF($J$9=36,Commande!AB205,IF($J$9=37,Commande!AC205,IF($J$9=38,Commande!AD205,IF($J$9=39,Commande!AE205,IF($J$9=40,Commande!AF205,IF($J$9=41,Commande!AG205,IF($J$9=42,Commande!AH205,IF($J$9=43,Commande!AI205,IF($J$9=44,Commande!AJ205,IF($J$9=45,Commande!AK205,IF($J$9=46,Commande!AL205,IF($J$9=47,Commande!AL205,IF($J$9=48,Commande!AM205,IF($J$9=49,Commande!AN205,IF($J$9=50,Commande!AO205,IF($J$9=51,Commande!AP205,IF($J$9=52,Commande!AQ205,IF($J$9=1,Commande!AR205,IF($J$9=2,Commande!AS205,IF($J$9=3,Commande!AT205,IF($J$9=4,Commande!AU205,IF($J$9=5,Commande!AV205,IF($J$9=6,Commande!AW205,IF($J$9=7,Commande!AX205,IF($J$9=8,Commande!AY205,IF($J$9=9,Commande!AZ205,IF($J$9=10,Commande!BA205,IF($J$9=11,Commande!BB205,IF($J$9=12,Commande!BC205,IF($J$9=13,Commande!BD205,IF($J$9=14,Commande!BE205,IF($J$9=15,Commande!BF205,IF($J$9=16,Commande!BG205,IF($J$9=17,Commande!BH205,IF($J$9=18,Commande!BI205,IF($J$9=19,Commande!BJ205,IF($J$9=20,Commande!BK205,IF($J$9=21,Commande!BL205,IF($J$9=22,Commande!BM205,IF($J$9=23,Commande!BN205,IF($J$9=24,Commande!BO205,IF($J$9=25,Commande!BP205,IF($J$9=26,Commande!R205,IF($J$9=27,Commande!S205,IF($J$9=28,Commande!T205,IF($J$9=29,Commande!U205,IF($J$9=30,Commande!V205,IF($J$9=31,Commande!W205,IF($J$9=32,Commande!X205,IF($J$9=33,Commande!Y205,IF($J$9=34,Commande!Z205,IF($J$9=35,Commande!AA205,))))))))))))))))))))))))))))))))))))))))))))))))))))</f>
        <v>0</v>
      </c>
      <c r="K291" s="55" t="str">
        <f>IF(Commande!O205=0,"","Erreur")</f>
        <v/>
      </c>
    </row>
    <row r="292" spans="1:11" hidden="1">
      <c r="A292" s="91"/>
      <c r="B292" s="91"/>
      <c r="C292" s="92" t="s">
        <v>830</v>
      </c>
      <c r="D292" s="92"/>
      <c r="E292" s="91"/>
      <c r="F292" s="91"/>
      <c r="G292" s="91"/>
      <c r="H292" s="91"/>
      <c r="I292" s="91"/>
      <c r="J292" s="91">
        <f>SUBTOTAL(9,J290:J291)</f>
        <v>0</v>
      </c>
      <c r="K292" s="91"/>
    </row>
    <row r="293" spans="1:11" hidden="1">
      <c r="A293" s="55" t="str">
        <f>IF(Commande!A206&lt;&gt;"",Commande!A206,"")</f>
        <v/>
      </c>
      <c r="B293" s="55" t="str">
        <f>IF(Commande!J206&lt;&gt;"",Commande!J206,"")</f>
        <v>L</v>
      </c>
      <c r="C293" s="59" t="str">
        <f>IF(Commande!B206&lt;&gt;"",Commande!B206,"")</f>
        <v>L</v>
      </c>
      <c r="D293" s="59" t="str">
        <f>IF(Commande!C206&lt;&gt;"",Commande!C206,"")</f>
        <v/>
      </c>
      <c r="E293" s="55" t="str">
        <f>IF(Commande!F206&lt;&gt;"",Commande!F206,"")</f>
        <v/>
      </c>
      <c r="F293" s="55" t="str">
        <f>IF(Commande!D206&lt;&gt;"",Commande!D206,"")</f>
        <v/>
      </c>
      <c r="G293" s="55" t="str">
        <f>IF(Commande!L206&lt;&gt;"",Commande!L206,"")</f>
        <v/>
      </c>
      <c r="H293" s="55" t="str">
        <f>IF(Commande!H206&lt;&gt;"",Commande!H206,"")</f>
        <v/>
      </c>
      <c r="I293" s="55" t="str">
        <f>IF(Commande!I206&lt;&gt;"",Commande!I206,"")</f>
        <v/>
      </c>
      <c r="J293" s="55">
        <f>IF($J$9=36,Commande!AB206,IF($J$9=37,Commande!AC206,IF($J$9=38,Commande!AD206,IF($J$9=39,Commande!AE206,IF($J$9=40,Commande!AF206,IF($J$9=41,Commande!AG206,IF($J$9=42,Commande!AH206,IF($J$9=43,Commande!AI206,IF($J$9=44,Commande!AJ206,IF($J$9=45,Commande!AK206,IF($J$9=46,Commande!AL206,IF($J$9=47,Commande!AL206,IF($J$9=48,Commande!AM206,IF($J$9=49,Commande!AN206,IF($J$9=50,Commande!AO206,IF($J$9=51,Commande!AP206,IF($J$9=52,Commande!AQ206,IF($J$9=1,Commande!AR206,IF($J$9=2,Commande!AS206,IF($J$9=3,Commande!AT206,IF($J$9=4,Commande!AU206,IF($J$9=5,Commande!AV206,IF($J$9=6,Commande!AW206,IF($J$9=7,Commande!AX206,IF($J$9=8,Commande!AY206,IF($J$9=9,Commande!AZ206,IF($J$9=10,Commande!BA206,IF($J$9=11,Commande!BB206,IF($J$9=12,Commande!BC206,IF($J$9=13,Commande!BD206,IF($J$9=14,Commande!BE206,IF($J$9=15,Commande!BF206,IF($J$9=16,Commande!BG206,IF($J$9=17,Commande!BH206,IF($J$9=18,Commande!BI206,IF($J$9=19,Commande!BJ206,IF($J$9=20,Commande!BK206,IF($J$9=21,Commande!BL206,IF($J$9=22,Commande!BM206,IF($J$9=23,Commande!BN206,IF($J$9=24,Commande!BO206,IF($J$9=25,Commande!BP206,IF($J$9=26,Commande!R206,IF($J$9=27,Commande!S206,IF($J$9=28,Commande!T206,IF($J$9=29,Commande!U206,IF($J$9=30,Commande!V206,IF($J$9=31,Commande!W206,IF($J$9=32,Commande!X206,IF($J$9=33,Commande!Y206,IF($J$9=34,Commande!Z206,IF($J$9=35,Commande!AA206,))))))))))))))))))))))))))))))))))))))))))))))))))))</f>
        <v>0</v>
      </c>
      <c r="K293" s="55" t="str">
        <f>IF(Commande!O206=0,"","Erreur")</f>
        <v/>
      </c>
    </row>
    <row r="294" spans="1:11">
      <c r="A294" s="55">
        <f>IF(Commande!A207&lt;&gt;"",Commande!A207,"")</f>
        <v>2230</v>
      </c>
      <c r="B294" s="55" t="str">
        <f>IF(Commande!J207&lt;&gt;"",Commande!J207,"")</f>
        <v>S3B</v>
      </c>
      <c r="C294" s="59" t="str">
        <f>IF(Commande!B207&lt;&gt;"",Commande!B207,"")</f>
        <v>LAVANDE</v>
      </c>
      <c r="D294" s="59" t="str">
        <f>IF(Commande!C207&lt;&gt;"",Commande!C207,"")</f>
        <v>Grosso</v>
      </c>
      <c r="E294" s="55">
        <f>IF(Commande!F207&lt;&gt;"",Commande!F207,"")</f>
        <v>10</v>
      </c>
      <c r="F294" s="55" t="str">
        <f>IF(Commande!D207&lt;&gt;"",Commande!D207,"")</f>
        <v>B</v>
      </c>
      <c r="G294" s="55" t="str">
        <f>IF(Commande!L207&lt;&gt;"",Commande!L207,"")</f>
        <v>M3</v>
      </c>
      <c r="H294" s="55" t="str">
        <f>IF(Commande!H207&lt;&gt;"",Commande!H207,"")</f>
        <v>A</v>
      </c>
      <c r="I294" s="55" t="str">
        <f>IF(Commande!I207&lt;&gt;"",Commande!I207,"")</f>
        <v/>
      </c>
      <c r="J294" s="55">
        <f>IF($J$9=36,Commande!AB207,IF($J$9=37,Commande!AC207,IF($J$9=38,Commande!AD207,IF($J$9=39,Commande!AE207,IF($J$9=40,Commande!AF207,IF($J$9=41,Commande!AG207,IF($J$9=42,Commande!AH207,IF($J$9=43,Commande!AI207,IF($J$9=44,Commande!AJ207,IF($J$9=45,Commande!AK207,IF($J$9=46,Commande!AL207,IF($J$9=47,Commande!AL207,IF($J$9=48,Commande!AM207,IF($J$9=49,Commande!AN207,IF($J$9=50,Commande!AO207,IF($J$9=51,Commande!AP207,IF($J$9=52,Commande!AQ207,IF($J$9=1,Commande!AR207,IF($J$9=2,Commande!AS207,IF($J$9=3,Commande!AT207,IF($J$9=4,Commande!AU207,IF($J$9=5,Commande!AV207,IF($J$9=6,Commande!AW207,IF($J$9=7,Commande!AX207,IF($J$9=8,Commande!AY207,IF($J$9=9,Commande!AZ207,IF($J$9=10,Commande!BA207,IF($J$9=11,Commande!BB207,IF($J$9=12,Commande!BC207,IF($J$9=13,Commande!BD207,IF($J$9=14,Commande!BE207,IF($J$9=15,Commande!BF207,IF($J$9=16,Commande!BG207,IF($J$9=17,Commande!BH207,IF($J$9=18,Commande!BI207,IF($J$9=19,Commande!BJ207,IF($J$9=20,Commande!BK207,IF($J$9=21,Commande!BL207,IF($J$9=22,Commande!BM207,IF($J$9=23,Commande!BN207,IF($J$9=24,Commande!BO207,IF($J$9=25,Commande!BP207,IF($J$9=26,Commande!R207,IF($J$9=27,Commande!S207,IF($J$9=28,Commande!T207,IF($J$9=29,Commande!U207,IF($J$9=30,Commande!V207,IF($J$9=31,Commande!W207,IF($J$9=32,Commande!X207,IF($J$9=33,Commande!Y207,IF($J$9=34,Commande!Z207,IF($J$9=35,Commande!AA207,))))))))))))))))))))))))))))))))))))))))))))))))))))</f>
        <v>0</v>
      </c>
      <c r="K294" s="55" t="str">
        <f>IF(Commande!O207=0,"","Erreur")</f>
        <v/>
      </c>
    </row>
    <row r="295" spans="1:11" hidden="1">
      <c r="A295" s="91"/>
      <c r="B295" s="91"/>
      <c r="C295" s="92" t="s">
        <v>583</v>
      </c>
      <c r="D295" s="92"/>
      <c r="E295" s="91"/>
      <c r="F295" s="91"/>
      <c r="G295" s="91"/>
      <c r="H295" s="91"/>
      <c r="I295" s="91"/>
      <c r="J295" s="91">
        <f>SUBTOTAL(9,J293:J294)</f>
        <v>0</v>
      </c>
      <c r="K295" s="91"/>
    </row>
    <row r="296" spans="1:11">
      <c r="A296" s="55">
        <f>IF(Commande!A208&lt;&gt;"",Commande!A208,"")</f>
        <v>23434</v>
      </c>
      <c r="B296" s="55" t="str">
        <f>IF(Commande!J208&lt;&gt;"",Commande!J208,"")</f>
        <v>S2</v>
      </c>
      <c r="C296" s="59" t="str">
        <f>IF(Commande!B208&lt;&gt;"",Commande!B208,"")</f>
        <v>LAVANDE STOECHAS</v>
      </c>
      <c r="D296" s="59" t="str">
        <f>IF(Commande!C208&lt;&gt;"",Commande!C208,"")</f>
        <v>Laveanna violet</v>
      </c>
      <c r="E296" s="55">
        <f>IF(Commande!F208&lt;&gt;"",Commande!F208,"")</f>
        <v>8</v>
      </c>
      <c r="F296" s="55" t="str">
        <f>IF(Commande!D208&lt;&gt;"",Commande!D208,"")</f>
        <v>B</v>
      </c>
      <c r="G296" s="55" t="str">
        <f>IF(Commande!L208&lt;&gt;"",Commande!L208,"")</f>
        <v>M3</v>
      </c>
      <c r="H296" s="55" t="str">
        <f>IF(Commande!H208&lt;&gt;"",Commande!H208,"")</f>
        <v>A</v>
      </c>
      <c r="I296" s="55">
        <f>IF(Commande!I208&lt;&gt;"",Commande!I208,"")</f>
        <v>5.5E-2</v>
      </c>
      <c r="J296" s="55">
        <f>IF($J$9=36,Commande!AB208,IF($J$9=37,Commande!AC208,IF($J$9=38,Commande!AD208,IF($J$9=39,Commande!AE208,IF($J$9=40,Commande!AF208,IF($J$9=41,Commande!AG208,IF($J$9=42,Commande!AH208,IF($J$9=43,Commande!AI208,IF($J$9=44,Commande!AJ208,IF($J$9=45,Commande!AK208,IF($J$9=46,Commande!AL208,IF($J$9=47,Commande!AL208,IF($J$9=48,Commande!AM208,IF($J$9=49,Commande!AN208,IF($J$9=50,Commande!AO208,IF($J$9=51,Commande!AP208,IF($J$9=52,Commande!AQ208,IF($J$9=1,Commande!AR208,IF($J$9=2,Commande!AS208,IF($J$9=3,Commande!AT208,IF($J$9=4,Commande!AU208,IF($J$9=5,Commande!AV208,IF($J$9=6,Commande!AW208,IF($J$9=7,Commande!AX208,IF($J$9=8,Commande!AY208,IF($J$9=9,Commande!AZ208,IF($J$9=10,Commande!BA208,IF($J$9=11,Commande!BB208,IF($J$9=12,Commande!BC208,IF($J$9=13,Commande!BD208,IF($J$9=14,Commande!BE208,IF($J$9=15,Commande!BF208,IF($J$9=16,Commande!BG208,IF($J$9=17,Commande!BH208,IF($J$9=18,Commande!BI208,IF($J$9=19,Commande!BJ208,IF($J$9=20,Commande!BK208,IF($J$9=21,Commande!BL208,IF($J$9=22,Commande!BM208,IF($J$9=23,Commande!BN208,IF($J$9=24,Commande!BO208,IF($J$9=25,Commande!BP208,IF($J$9=26,Commande!R208,IF($J$9=27,Commande!S208,IF($J$9=28,Commande!T208,IF($J$9=29,Commande!U208,IF($J$9=30,Commande!V208,IF($J$9=31,Commande!W208,IF($J$9=32,Commande!X208,IF($J$9=33,Commande!Y208,IF($J$9=34,Commande!Z208,IF($J$9=35,Commande!AA208,))))))))))))))))))))))))))))))))))))))))))))))))))))</f>
        <v>0</v>
      </c>
      <c r="K296" s="55" t="str">
        <f>IF(Commande!O208=0,"","Erreur")</f>
        <v/>
      </c>
    </row>
    <row r="297" spans="1:11" hidden="1">
      <c r="A297" s="91"/>
      <c r="B297" s="91"/>
      <c r="C297" s="92" t="s">
        <v>545</v>
      </c>
      <c r="D297" s="92"/>
      <c r="E297" s="91"/>
      <c r="F297" s="91"/>
      <c r="G297" s="91"/>
      <c r="H297" s="91"/>
      <c r="I297" s="91"/>
      <c r="J297" s="91">
        <f>SUBTOTAL(9,J296:J296)</f>
        <v>0</v>
      </c>
      <c r="K297" s="91"/>
    </row>
    <row r="298" spans="1:11">
      <c r="A298" s="55">
        <f>IF(Commande!A209&lt;&gt;"",Commande!A209,"")</f>
        <v>23432</v>
      </c>
      <c r="B298" s="55" t="str">
        <f>IF(Commande!J209&lt;&gt;"",Commande!J209,"")</f>
        <v>S7</v>
      </c>
      <c r="C298" s="59" t="str">
        <f>IF(Commande!B209&lt;&gt;"",Commande!B209,"")</f>
        <v>LEUCANTHEMUM</v>
      </c>
      <c r="D298" s="59" t="str">
        <f>IF(Commande!C209&lt;&gt;"",Commande!C209,"")</f>
        <v xml:space="preserve">Lucille Grace            </v>
      </c>
      <c r="E298" s="55">
        <f>IF(Commande!F209&lt;&gt;"",Commande!F209,"")</f>
        <v>6</v>
      </c>
      <c r="F298" s="55" t="str">
        <f>IF(Commande!D209&lt;&gt;"",Commande!D209,"")</f>
        <v>B</v>
      </c>
      <c r="G298" s="55" t="str">
        <f>IF(Commande!L209&lt;&gt;"",Commande!L209,"")</f>
        <v>M3</v>
      </c>
      <c r="H298" s="55" t="str">
        <f>IF(Commande!H209&lt;&gt;"",Commande!H209,"")</f>
        <v>E</v>
      </c>
      <c r="I298" s="55">
        <f>IF(Commande!I209&lt;&gt;"",Commande!I209,"")</f>
        <v>0.17</v>
      </c>
      <c r="J298" s="55">
        <f>IF($J$9=36,Commande!AB209,IF($J$9=37,Commande!AC209,IF($J$9=38,Commande!AD209,IF($J$9=39,Commande!AE209,IF($J$9=40,Commande!AF209,IF($J$9=41,Commande!AG209,IF($J$9=42,Commande!AH209,IF($J$9=43,Commande!AI209,IF($J$9=44,Commande!AJ209,IF($J$9=45,Commande!AK209,IF($J$9=46,Commande!AL209,IF($J$9=47,Commande!AL209,IF($J$9=48,Commande!AM209,IF($J$9=49,Commande!AN209,IF($J$9=50,Commande!AO209,IF($J$9=51,Commande!AP209,IF($J$9=52,Commande!AQ209,IF($J$9=1,Commande!AR209,IF($J$9=2,Commande!AS209,IF($J$9=3,Commande!AT209,IF($J$9=4,Commande!AU209,IF($J$9=5,Commande!AV209,IF($J$9=6,Commande!AW209,IF($J$9=7,Commande!AX209,IF($J$9=8,Commande!AY209,IF($J$9=9,Commande!AZ209,IF($J$9=10,Commande!BA209,IF($J$9=11,Commande!BB209,IF($J$9=12,Commande!BC209,IF($J$9=13,Commande!BD209,IF($J$9=14,Commande!BE209,IF($J$9=15,Commande!BF209,IF($J$9=16,Commande!BG209,IF($J$9=17,Commande!BH209,IF($J$9=18,Commande!BI209,IF($J$9=19,Commande!BJ209,IF($J$9=20,Commande!BK209,IF($J$9=21,Commande!BL209,IF($J$9=22,Commande!BM209,IF($J$9=23,Commande!BN209,IF($J$9=24,Commande!BO209,IF($J$9=25,Commande!BP209,IF($J$9=26,Commande!R209,IF($J$9=27,Commande!S209,IF($J$9=28,Commande!T209,IF($J$9=29,Commande!U209,IF($J$9=30,Commande!V209,IF($J$9=31,Commande!W209,IF($J$9=32,Commande!X209,IF($J$9=33,Commande!Y209,IF($J$9=34,Commande!Z209,IF($J$9=35,Commande!AA209,))))))))))))))))))))))))))))))))))))))))))))))))))))</f>
        <v>0</v>
      </c>
      <c r="K298" s="55" t="str">
        <f>IF(Commande!O209=0,"","Erreur")</f>
        <v/>
      </c>
    </row>
    <row r="299" spans="1:11" hidden="1">
      <c r="A299" s="91"/>
      <c r="B299" s="91"/>
      <c r="C299" s="92" t="s">
        <v>831</v>
      </c>
      <c r="D299" s="92"/>
      <c r="E299" s="91"/>
      <c r="F299" s="91"/>
      <c r="G299" s="91"/>
      <c r="H299" s="91"/>
      <c r="I299" s="91"/>
      <c r="J299" s="91">
        <f>SUBTOTAL(9,J298:J298)</f>
        <v>0</v>
      </c>
      <c r="K299" s="91"/>
    </row>
    <row r="300" spans="1:11">
      <c r="A300" s="55">
        <f>IF(Commande!A210&lt;&gt;"",Commande!A210,"")</f>
        <v>25926</v>
      </c>
      <c r="B300" s="55" t="str">
        <f>IF(Commande!J210&lt;&gt;"",Commande!J210,"")</f>
        <v>S3B</v>
      </c>
      <c r="C300" s="59" t="str">
        <f>IF(Commande!B210&lt;&gt;"",Commande!B210,"")</f>
        <v>LEWISIA</v>
      </c>
      <c r="D300" s="59" t="str">
        <f>IF(Commande!C210&lt;&gt;"",Commande!C210,"")</f>
        <v>Elise variés</v>
      </c>
      <c r="E300" s="55">
        <f>IF(Commande!F210&lt;&gt;"",Commande!F210,"")</f>
        <v>14</v>
      </c>
      <c r="F300" s="55" t="str">
        <f>IF(Commande!D210&lt;&gt;"",Commande!D210,"")</f>
        <v>S</v>
      </c>
      <c r="G300" s="55" t="str">
        <f>IF(Commande!L210&lt;&gt;"",Commande!L210,"")</f>
        <v>M3</v>
      </c>
      <c r="H300" s="55" t="str">
        <f>IF(Commande!H210&lt;&gt;"",Commande!H210,"")</f>
        <v>A</v>
      </c>
      <c r="I300" s="55" t="str">
        <f>IF(Commande!I210&lt;&gt;"",Commande!I210,"")</f>
        <v/>
      </c>
      <c r="J300" s="55">
        <f>IF($J$9=36,Commande!AB210,IF($J$9=37,Commande!AC210,IF($J$9=38,Commande!AD210,IF($J$9=39,Commande!AE210,IF($J$9=40,Commande!AF210,IF($J$9=41,Commande!AG210,IF($J$9=42,Commande!AH210,IF($J$9=43,Commande!AI210,IF($J$9=44,Commande!AJ210,IF($J$9=45,Commande!AK210,IF($J$9=46,Commande!AL210,IF($J$9=47,Commande!AL210,IF($J$9=48,Commande!AM210,IF($J$9=49,Commande!AN210,IF($J$9=50,Commande!AO210,IF($J$9=51,Commande!AP210,IF($J$9=52,Commande!AQ210,IF($J$9=1,Commande!AR210,IF($J$9=2,Commande!AS210,IF($J$9=3,Commande!AT210,IF($J$9=4,Commande!AU210,IF($J$9=5,Commande!AV210,IF($J$9=6,Commande!AW210,IF($J$9=7,Commande!AX210,IF($J$9=8,Commande!AY210,IF($J$9=9,Commande!AZ210,IF($J$9=10,Commande!BA210,IF($J$9=11,Commande!BB210,IF($J$9=12,Commande!BC210,IF($J$9=13,Commande!BD210,IF($J$9=14,Commande!BE210,IF($J$9=15,Commande!BF210,IF($J$9=16,Commande!BG210,IF($J$9=17,Commande!BH210,IF($J$9=18,Commande!BI210,IF($J$9=19,Commande!BJ210,IF($J$9=20,Commande!BK210,IF($J$9=21,Commande!BL210,IF($J$9=22,Commande!BM210,IF($J$9=23,Commande!BN210,IF($J$9=24,Commande!BO210,IF($J$9=25,Commande!BP210,IF($J$9=26,Commande!R210,IF($J$9=27,Commande!S210,IF($J$9=28,Commande!T210,IF($J$9=29,Commande!U210,IF($J$9=30,Commande!V210,IF($J$9=31,Commande!W210,IF($J$9=32,Commande!X210,IF($J$9=33,Commande!Y210,IF($J$9=34,Commande!Z210,IF($J$9=35,Commande!AA210,))))))))))))))))))))))))))))))))))))))))))))))))))))</f>
        <v>0</v>
      </c>
      <c r="K300" s="55" t="str">
        <f>IF(Commande!O210=0,"","Erreur")</f>
        <v/>
      </c>
    </row>
    <row r="301" spans="1:11" hidden="1">
      <c r="A301" s="91"/>
      <c r="B301" s="91"/>
      <c r="C301" s="92" t="s">
        <v>832</v>
      </c>
      <c r="D301" s="92"/>
      <c r="E301" s="91"/>
      <c r="F301" s="91"/>
      <c r="G301" s="91"/>
      <c r="H301" s="91"/>
      <c r="I301" s="91"/>
      <c r="J301" s="91">
        <f>SUBTOTAL(9,J300:J300)</f>
        <v>0</v>
      </c>
      <c r="K301" s="91"/>
    </row>
    <row r="302" spans="1:11">
      <c r="A302" s="55">
        <f>IF(Commande!A211&lt;&gt;"",Commande!A211,"")</f>
        <v>25216</v>
      </c>
      <c r="B302" s="55" t="str">
        <f>IF(Commande!J211&lt;&gt;"",Commande!J211,"")</f>
        <v>S4</v>
      </c>
      <c r="C302" s="59" t="str">
        <f>IF(Commande!B211&lt;&gt;"",Commande!B211,"")</f>
        <v>LIMONIUM LATIFOLIUM</v>
      </c>
      <c r="D302" s="59" t="str">
        <f>IF(Commande!C211&lt;&gt;"",Commande!C211,"")</f>
        <v>.</v>
      </c>
      <c r="E302" s="55">
        <f>IF(Commande!F211&lt;&gt;"",Commande!F211,"")</f>
        <v>8</v>
      </c>
      <c r="F302" s="55" t="str">
        <f>IF(Commande!D211&lt;&gt;"",Commande!D211,"")</f>
        <v>S</v>
      </c>
      <c r="G302" s="55" t="str">
        <f>IF(Commande!L211&lt;&gt;"",Commande!L211,"")</f>
        <v>M3</v>
      </c>
      <c r="H302" s="55" t="str">
        <f>IF(Commande!H211&lt;&gt;"",Commande!H211,"")</f>
        <v xml:space="preserve">C  </v>
      </c>
      <c r="I302" s="55" t="str">
        <f>IF(Commande!I211&lt;&gt;"",Commande!I211,"")</f>
        <v/>
      </c>
      <c r="J302" s="55">
        <f>IF($J$9=36,Commande!AB211,IF($J$9=37,Commande!AC211,IF($J$9=38,Commande!AD211,IF($J$9=39,Commande!AE211,IF($J$9=40,Commande!AF211,IF($J$9=41,Commande!AG211,IF($J$9=42,Commande!AH211,IF($J$9=43,Commande!AI211,IF($J$9=44,Commande!AJ211,IF($J$9=45,Commande!AK211,IF($J$9=46,Commande!AL211,IF($J$9=47,Commande!AL211,IF($J$9=48,Commande!AM211,IF($J$9=49,Commande!AN211,IF($J$9=50,Commande!AO211,IF($J$9=51,Commande!AP211,IF($J$9=52,Commande!AQ211,IF($J$9=1,Commande!AR211,IF($J$9=2,Commande!AS211,IF($J$9=3,Commande!AT211,IF($J$9=4,Commande!AU211,IF($J$9=5,Commande!AV211,IF($J$9=6,Commande!AW211,IF($J$9=7,Commande!AX211,IF($J$9=8,Commande!AY211,IF($J$9=9,Commande!AZ211,IF($J$9=10,Commande!BA211,IF($J$9=11,Commande!BB211,IF($J$9=12,Commande!BC211,IF($J$9=13,Commande!BD211,IF($J$9=14,Commande!BE211,IF($J$9=15,Commande!BF211,IF($J$9=16,Commande!BG211,IF($J$9=17,Commande!BH211,IF($J$9=18,Commande!BI211,IF($J$9=19,Commande!BJ211,IF($J$9=20,Commande!BK211,IF($J$9=21,Commande!BL211,IF($J$9=22,Commande!BM211,IF($J$9=23,Commande!BN211,IF($J$9=24,Commande!BO211,IF($J$9=25,Commande!BP211,IF($J$9=26,Commande!R211,IF($J$9=27,Commande!S211,IF($J$9=28,Commande!T211,IF($J$9=29,Commande!U211,IF($J$9=30,Commande!V211,IF($J$9=31,Commande!W211,IF($J$9=32,Commande!X211,IF($J$9=33,Commande!Y211,IF($J$9=34,Commande!Z211,IF($J$9=35,Commande!AA211,))))))))))))))))))))))))))))))))))))))))))))))))))))</f>
        <v>0</v>
      </c>
      <c r="K302" s="55" t="str">
        <f>IF(Commande!O211=0,"","Erreur")</f>
        <v/>
      </c>
    </row>
    <row r="303" spans="1:11" hidden="1">
      <c r="A303" s="91"/>
      <c r="B303" s="91"/>
      <c r="C303" s="92" t="s">
        <v>497</v>
      </c>
      <c r="D303" s="92"/>
      <c r="E303" s="91"/>
      <c r="F303" s="91"/>
      <c r="G303" s="91"/>
      <c r="H303" s="91"/>
      <c r="I303" s="91"/>
      <c r="J303" s="91">
        <f>SUBTOTAL(9,J302:J302)</f>
        <v>0</v>
      </c>
      <c r="K303" s="91"/>
    </row>
    <row r="304" spans="1:11">
      <c r="A304" s="55">
        <f>IF(Commande!A212&lt;&gt;"",Commande!A212,"")</f>
        <v>27504</v>
      </c>
      <c r="B304" s="55" t="str">
        <f>IF(Commande!J212&lt;&gt;"",Commande!J212,"")</f>
        <v/>
      </c>
      <c r="C304" s="59" t="str">
        <f>IF(Commande!B212&lt;&gt;"",Commande!B212,"")</f>
        <v>LITHODORA</v>
      </c>
      <c r="D304" s="59" t="str">
        <f>IF(Commande!C212&lt;&gt;"",Commande!C212,"")</f>
        <v>Heavenly Blue</v>
      </c>
      <c r="E304" s="55">
        <f>IF(Commande!F212&lt;&gt;"",Commande!F212,"")</f>
        <v>12</v>
      </c>
      <c r="F304" s="55" t="str">
        <f>IF(Commande!D212&lt;&gt;"",Commande!D212,"")</f>
        <v>B</v>
      </c>
      <c r="G304" s="55" t="str">
        <f>IF(Commande!L212&lt;&gt;"",Commande!L212,"")</f>
        <v>M3</v>
      </c>
      <c r="H304" s="55" t="str">
        <f>IF(Commande!H212&lt;&gt;"",Commande!H212,"")</f>
        <v>A</v>
      </c>
      <c r="I304" s="55" t="str">
        <f>IF(Commande!I212&lt;&gt;"",Commande!I212,"")</f>
        <v/>
      </c>
      <c r="J304" s="55">
        <f>IF($J$9=36,Commande!AB212,IF($J$9=37,Commande!AC212,IF($J$9=38,Commande!AD212,IF($J$9=39,Commande!AE212,IF($J$9=40,Commande!AF212,IF($J$9=41,Commande!AG212,IF($J$9=42,Commande!AH212,IF($J$9=43,Commande!AI212,IF($J$9=44,Commande!AJ212,IF($J$9=45,Commande!AK212,IF($J$9=46,Commande!AL212,IF($J$9=47,Commande!AL212,IF($J$9=48,Commande!AM212,IF($J$9=49,Commande!AN212,IF($J$9=50,Commande!AO212,IF($J$9=51,Commande!AP212,IF($J$9=52,Commande!AQ212,IF($J$9=1,Commande!AR212,IF($J$9=2,Commande!AS212,IF($J$9=3,Commande!AT212,IF($J$9=4,Commande!AU212,IF($J$9=5,Commande!AV212,IF($J$9=6,Commande!AW212,IF($J$9=7,Commande!AX212,IF($J$9=8,Commande!AY212,IF($J$9=9,Commande!AZ212,IF($J$9=10,Commande!BA212,IF($J$9=11,Commande!BB212,IF($J$9=12,Commande!BC212,IF($J$9=13,Commande!BD212,IF($J$9=14,Commande!BE212,IF($J$9=15,Commande!BF212,IF($J$9=16,Commande!BG212,IF($J$9=17,Commande!BH212,IF($J$9=18,Commande!BI212,IF($J$9=19,Commande!BJ212,IF($J$9=20,Commande!BK212,IF($J$9=21,Commande!BL212,IF($J$9=22,Commande!BM212,IF($J$9=23,Commande!BN212,IF($J$9=24,Commande!BO212,IF($J$9=25,Commande!BP212,IF($J$9=26,Commande!R212,IF($J$9=27,Commande!S212,IF($J$9=28,Commande!T212,IF($J$9=29,Commande!U212,IF($J$9=30,Commande!V212,IF($J$9=31,Commande!W212,IF($J$9=32,Commande!X212,IF($J$9=33,Commande!Y212,IF($J$9=34,Commande!Z212,IF($J$9=35,Commande!AA212,))))))))))))))))))))))))))))))))))))))))))))))))))))</f>
        <v>0</v>
      </c>
      <c r="K304" s="55" t="str">
        <f>IF(Commande!O212=0,"","Erreur")</f>
        <v/>
      </c>
    </row>
    <row r="305" spans="1:11" hidden="1">
      <c r="A305" s="91"/>
      <c r="B305" s="91"/>
      <c r="C305" s="92" t="s">
        <v>833</v>
      </c>
      <c r="D305" s="92"/>
      <c r="E305" s="91"/>
      <c r="F305" s="91"/>
      <c r="G305" s="91"/>
      <c r="H305" s="91"/>
      <c r="I305" s="91"/>
      <c r="J305" s="91">
        <f>SUBTOTAL(9,J304:J304)</f>
        <v>0</v>
      </c>
      <c r="K305" s="91"/>
    </row>
    <row r="306" spans="1:11">
      <c r="A306" s="55">
        <f>IF(Commande!A213&lt;&gt;"",Commande!A213,"")</f>
        <v>2234</v>
      </c>
      <c r="B306" s="55" t="str">
        <f>IF(Commande!J213&lt;&gt;"",Commande!J213,"")</f>
        <v>S10</v>
      </c>
      <c r="C306" s="59" t="str">
        <f>IF(Commande!B213&lt;&gt;"",Commande!B213,"")</f>
        <v>LOTUS</v>
      </c>
      <c r="D306" s="59" t="str">
        <f>IF(Commande!C213&lt;&gt;"",Commande!C213,"")</f>
        <v>Gold flash</v>
      </c>
      <c r="E306" s="55">
        <f>IF(Commande!F213&lt;&gt;"",Commande!F213,"")</f>
        <v>8</v>
      </c>
      <c r="F306" s="55" t="str">
        <f>IF(Commande!D213&lt;&gt;"",Commande!D213,"")</f>
        <v>B</v>
      </c>
      <c r="G306" s="55" t="str">
        <f>IF(Commande!L213&lt;&gt;"",Commande!L213,"")</f>
        <v>M3</v>
      </c>
      <c r="H306" s="55" t="str">
        <f>IF(Commande!H213&lt;&gt;"",Commande!H213,"")</f>
        <v>A</v>
      </c>
      <c r="I306" s="55" t="str">
        <f>IF(Commande!I213&lt;&gt;"",Commande!I213,"")</f>
        <v/>
      </c>
      <c r="J306" s="55">
        <f>IF($J$9=36,Commande!AB213,IF($J$9=37,Commande!AC213,IF($J$9=38,Commande!AD213,IF($J$9=39,Commande!AE213,IF($J$9=40,Commande!AF213,IF($J$9=41,Commande!AG213,IF($J$9=42,Commande!AH213,IF($J$9=43,Commande!AI213,IF($J$9=44,Commande!AJ213,IF($J$9=45,Commande!AK213,IF($J$9=46,Commande!AL213,IF($J$9=47,Commande!AL213,IF($J$9=48,Commande!AM213,IF($J$9=49,Commande!AN213,IF($J$9=50,Commande!AO213,IF($J$9=51,Commande!AP213,IF($J$9=52,Commande!AQ213,IF($J$9=1,Commande!AR213,IF($J$9=2,Commande!AS213,IF($J$9=3,Commande!AT213,IF($J$9=4,Commande!AU213,IF($J$9=5,Commande!AV213,IF($J$9=6,Commande!AW213,IF($J$9=7,Commande!AX213,IF($J$9=8,Commande!AY213,IF($J$9=9,Commande!AZ213,IF($J$9=10,Commande!BA213,IF($J$9=11,Commande!BB213,IF($J$9=12,Commande!BC213,IF($J$9=13,Commande!BD213,IF($J$9=14,Commande!BE213,IF($J$9=15,Commande!BF213,IF($J$9=16,Commande!BG213,IF($J$9=17,Commande!BH213,IF($J$9=18,Commande!BI213,IF($J$9=19,Commande!BJ213,IF($J$9=20,Commande!BK213,IF($J$9=21,Commande!BL213,IF($J$9=22,Commande!BM213,IF($J$9=23,Commande!BN213,IF($J$9=24,Commande!BO213,IF($J$9=25,Commande!BP213,IF($J$9=26,Commande!R213,IF($J$9=27,Commande!S213,IF($J$9=28,Commande!T213,IF($J$9=29,Commande!U213,IF($J$9=30,Commande!V213,IF($J$9=31,Commande!W213,IF($J$9=32,Commande!X213,IF($J$9=33,Commande!Y213,IF($J$9=34,Commande!Z213,IF($J$9=35,Commande!AA213,))))))))))))))))))))))))))))))))))))))))))))))))))))</f>
        <v>0</v>
      </c>
      <c r="K306" s="55" t="str">
        <f>IF(Commande!O213=0,"","Erreur")</f>
        <v/>
      </c>
    </row>
    <row r="307" spans="1:11" hidden="1">
      <c r="A307" s="91"/>
      <c r="B307" s="91"/>
      <c r="C307" s="92" t="s">
        <v>546</v>
      </c>
      <c r="D307" s="92"/>
      <c r="E307" s="91"/>
      <c r="F307" s="91"/>
      <c r="G307" s="91"/>
      <c r="H307" s="91"/>
      <c r="I307" s="91"/>
      <c r="J307" s="91">
        <f>SUBTOTAL(9,J306:J306)</f>
        <v>0</v>
      </c>
      <c r="K307" s="91"/>
    </row>
    <row r="308" spans="1:11">
      <c r="A308" s="55">
        <f>IF(Commande!A214&lt;&gt;"",Commande!A214,"")</f>
        <v>15357</v>
      </c>
      <c r="B308" s="55" t="str">
        <f>IF(Commande!J214&lt;&gt;"",Commande!J214,"")</f>
        <v>S4</v>
      </c>
      <c r="C308" s="59" t="str">
        <f>IF(Commande!B214&lt;&gt;"",Commande!B214,"")</f>
        <v>LUPIN</v>
      </c>
      <c r="D308" s="59" t="str">
        <f>IF(Commande!C214&lt;&gt;"",Commande!C214,"")</f>
        <v>Gallery variés</v>
      </c>
      <c r="E308" s="55">
        <f>IF(Commande!F214&lt;&gt;"",Commande!F214,"")</f>
        <v>7</v>
      </c>
      <c r="F308" s="55" t="str">
        <f>IF(Commande!D214&lt;&gt;"",Commande!D214,"")</f>
        <v>S</v>
      </c>
      <c r="G308" s="55" t="str">
        <f>IF(Commande!L214&lt;&gt;"",Commande!L214,"")</f>
        <v>M3</v>
      </c>
      <c r="H308" s="55" t="str">
        <f>IF(Commande!H214&lt;&gt;"",Commande!H214,"")</f>
        <v xml:space="preserve">C  </v>
      </c>
      <c r="I308" s="55" t="str">
        <f>IF(Commande!I214&lt;&gt;"",Commande!I214,"")</f>
        <v/>
      </c>
      <c r="J308" s="55">
        <f>IF($J$9=36,Commande!AB214,IF($J$9=37,Commande!AC214,IF($J$9=38,Commande!AD214,IF($J$9=39,Commande!AE214,IF($J$9=40,Commande!AF214,IF($J$9=41,Commande!AG214,IF($J$9=42,Commande!AH214,IF($J$9=43,Commande!AI214,IF($J$9=44,Commande!AJ214,IF($J$9=45,Commande!AK214,IF($J$9=46,Commande!AL214,IF($J$9=47,Commande!AL214,IF($J$9=48,Commande!AM214,IF($J$9=49,Commande!AN214,IF($J$9=50,Commande!AO214,IF($J$9=51,Commande!AP214,IF($J$9=52,Commande!AQ214,IF($J$9=1,Commande!AR214,IF($J$9=2,Commande!AS214,IF($J$9=3,Commande!AT214,IF($J$9=4,Commande!AU214,IF($J$9=5,Commande!AV214,IF($J$9=6,Commande!AW214,IF($J$9=7,Commande!AX214,IF($J$9=8,Commande!AY214,IF($J$9=9,Commande!AZ214,IF($J$9=10,Commande!BA214,IF($J$9=11,Commande!BB214,IF($J$9=12,Commande!BC214,IF($J$9=13,Commande!BD214,IF($J$9=14,Commande!BE214,IF($J$9=15,Commande!BF214,IF($J$9=16,Commande!BG214,IF($J$9=17,Commande!BH214,IF($J$9=18,Commande!BI214,IF($J$9=19,Commande!BJ214,IF($J$9=20,Commande!BK214,IF($J$9=21,Commande!BL214,IF($J$9=22,Commande!BM214,IF($J$9=23,Commande!BN214,IF($J$9=24,Commande!BO214,IF($J$9=25,Commande!BP214,IF($J$9=26,Commande!R214,IF($J$9=27,Commande!S214,IF($J$9=28,Commande!T214,IF($J$9=29,Commande!U214,IF($J$9=30,Commande!V214,IF($J$9=31,Commande!W214,IF($J$9=32,Commande!X214,IF($J$9=33,Commande!Y214,IF($J$9=34,Commande!Z214,IF($J$9=35,Commande!AA214,))))))))))))))))))))))))))))))))))))))))))))))))))))</f>
        <v>0</v>
      </c>
      <c r="K308" s="55" t="str">
        <f>IF(Commande!O214=0,"","Erreur")</f>
        <v/>
      </c>
    </row>
    <row r="309" spans="1:11" hidden="1">
      <c r="A309" s="91"/>
      <c r="B309" s="91"/>
      <c r="C309" s="92" t="s">
        <v>834</v>
      </c>
      <c r="D309" s="92"/>
      <c r="E309" s="91"/>
      <c r="F309" s="91"/>
      <c r="G309" s="91"/>
      <c r="H309" s="91"/>
      <c r="I309" s="91"/>
      <c r="J309" s="91">
        <f>SUBTOTAL(9,J308:J308)</f>
        <v>0</v>
      </c>
      <c r="K309" s="91"/>
    </row>
    <row r="310" spans="1:11" hidden="1">
      <c r="A310" s="55" t="str">
        <f>IF(Commande!A215&lt;&gt;"",Commande!A215,"")</f>
        <v/>
      </c>
      <c r="B310" s="55" t="str">
        <f>IF(Commande!J215&lt;&gt;"",Commande!J215,"")</f>
        <v>L</v>
      </c>
      <c r="C310" s="59" t="str">
        <f>IF(Commande!B215&lt;&gt;"",Commande!B215,"")</f>
        <v>M</v>
      </c>
      <c r="D310" s="59" t="str">
        <f>IF(Commande!C215&lt;&gt;"",Commande!C215,"")</f>
        <v/>
      </c>
      <c r="E310" s="55" t="str">
        <f>IF(Commande!F215&lt;&gt;"",Commande!F215,"")</f>
        <v/>
      </c>
      <c r="F310" s="55" t="str">
        <f>IF(Commande!D215&lt;&gt;"",Commande!D215,"")</f>
        <v/>
      </c>
      <c r="G310" s="55" t="str">
        <f>IF(Commande!L215&lt;&gt;"",Commande!L215,"")</f>
        <v/>
      </c>
      <c r="H310" s="55" t="str">
        <f>IF(Commande!H215&lt;&gt;"",Commande!H215,"")</f>
        <v/>
      </c>
      <c r="I310" s="55" t="str">
        <f>IF(Commande!I215&lt;&gt;"",Commande!I215,"")</f>
        <v/>
      </c>
      <c r="J310" s="55">
        <f>IF($J$9=36,Commande!AB215,IF($J$9=37,Commande!AC215,IF($J$9=38,Commande!AD215,IF($J$9=39,Commande!AE215,IF($J$9=40,Commande!AF215,IF($J$9=41,Commande!AG215,IF($J$9=42,Commande!AH215,IF($J$9=43,Commande!AI215,IF($J$9=44,Commande!AJ215,IF($J$9=45,Commande!AK215,IF($J$9=46,Commande!AL215,IF($J$9=47,Commande!AL215,IF($J$9=48,Commande!AM215,IF($J$9=49,Commande!AN215,IF($J$9=50,Commande!AO215,IF($J$9=51,Commande!AP215,IF($J$9=52,Commande!AQ215,IF($J$9=1,Commande!AR215,IF($J$9=2,Commande!AS215,IF($J$9=3,Commande!AT215,IF($J$9=4,Commande!AU215,IF($J$9=5,Commande!AV215,IF($J$9=6,Commande!AW215,IF($J$9=7,Commande!AX215,IF($J$9=8,Commande!AY215,IF($J$9=9,Commande!AZ215,IF($J$9=10,Commande!BA215,IF($J$9=11,Commande!BB215,IF($J$9=12,Commande!BC215,IF($J$9=13,Commande!BD215,IF($J$9=14,Commande!BE215,IF($J$9=15,Commande!BF215,IF($J$9=16,Commande!BG215,IF($J$9=17,Commande!BH215,IF($J$9=18,Commande!BI215,IF($J$9=19,Commande!BJ215,IF($J$9=20,Commande!BK215,IF($J$9=21,Commande!BL215,IF($J$9=22,Commande!BM215,IF($J$9=23,Commande!BN215,IF($J$9=24,Commande!BO215,IF($J$9=25,Commande!BP215,IF($J$9=26,Commande!R215,IF($J$9=27,Commande!S215,IF($J$9=28,Commande!T215,IF($J$9=29,Commande!U215,IF($J$9=30,Commande!V215,IF($J$9=31,Commande!W215,IF($J$9=32,Commande!X215,IF($J$9=33,Commande!Y215,IF($J$9=34,Commande!Z215,IF($J$9=35,Commande!AA215,))))))))))))))))))))))))))))))))))))))))))))))))))))</f>
        <v>0</v>
      </c>
      <c r="K310" s="55" t="str">
        <f>IF(Commande!O215=0,"","Erreur")</f>
        <v/>
      </c>
    </row>
    <row r="311" spans="1:11">
      <c r="A311" s="55">
        <f>IF(Commande!A216&lt;&gt;"",Commande!A216,"")</f>
        <v>14460</v>
      </c>
      <c r="B311" s="55" t="str">
        <f>IF(Commande!J216&lt;&gt;"",Commande!J216,"")</f>
        <v>S2</v>
      </c>
      <c r="C311" s="59" t="str">
        <f>IF(Commande!B216&lt;&gt;"",Commande!B216,"")</f>
        <v>MUFLIER TWINNY</v>
      </c>
      <c r="D311" s="59" t="str">
        <f>IF(Commande!C216&lt;&gt;"",Commande!C216,"")</f>
        <v>De semis variés</v>
      </c>
      <c r="E311" s="55">
        <f>IF(Commande!F216&lt;&gt;"",Commande!F216,"")</f>
        <v>7</v>
      </c>
      <c r="F311" s="55" t="str">
        <f>IF(Commande!D216&lt;&gt;"",Commande!D216,"")</f>
        <v>S</v>
      </c>
      <c r="G311" s="55" t="str">
        <f>IF(Commande!L216&lt;&gt;"",Commande!L216,"")</f>
        <v>M3</v>
      </c>
      <c r="H311" s="55" t="str">
        <f>IF(Commande!H216&lt;&gt;"",Commande!H216,"")</f>
        <v>C</v>
      </c>
      <c r="I311" s="55" t="str">
        <f>IF(Commande!I216&lt;&gt;"",Commande!I216,"")</f>
        <v/>
      </c>
      <c r="J311" s="55">
        <f>IF($J$9=36,Commande!AB216,IF($J$9=37,Commande!AC216,IF($J$9=38,Commande!AD216,IF($J$9=39,Commande!AE216,IF($J$9=40,Commande!AF216,IF($J$9=41,Commande!AG216,IF($J$9=42,Commande!AH216,IF($J$9=43,Commande!AI216,IF($J$9=44,Commande!AJ216,IF($J$9=45,Commande!AK216,IF($J$9=46,Commande!AL216,IF($J$9=47,Commande!AL216,IF($J$9=48,Commande!AM216,IF($J$9=49,Commande!AN216,IF($J$9=50,Commande!AO216,IF($J$9=51,Commande!AP216,IF($J$9=52,Commande!AQ216,IF($J$9=1,Commande!AR216,IF($J$9=2,Commande!AS216,IF($J$9=3,Commande!AT216,IF($J$9=4,Commande!AU216,IF($J$9=5,Commande!AV216,IF($J$9=6,Commande!AW216,IF($J$9=7,Commande!AX216,IF($J$9=8,Commande!AY216,IF($J$9=9,Commande!AZ216,IF($J$9=10,Commande!BA216,IF($J$9=11,Commande!BB216,IF($J$9=12,Commande!BC216,IF($J$9=13,Commande!BD216,IF($J$9=14,Commande!BE216,IF($J$9=15,Commande!BF216,IF($J$9=16,Commande!BG216,IF($J$9=17,Commande!BH216,IF($J$9=18,Commande!BI216,IF($J$9=19,Commande!BJ216,IF($J$9=20,Commande!BK216,IF($J$9=21,Commande!BL216,IF($J$9=22,Commande!BM216,IF($J$9=23,Commande!BN216,IF($J$9=24,Commande!BO216,IF($J$9=25,Commande!BP216,IF($J$9=26,Commande!R216,IF($J$9=27,Commande!S216,IF($J$9=28,Commande!T216,IF($J$9=29,Commande!U216,IF($J$9=30,Commande!V216,IF($J$9=31,Commande!W216,IF($J$9=32,Commande!X216,IF($J$9=33,Commande!Y216,IF($J$9=34,Commande!Z216,IF($J$9=35,Commande!AA216,))))))))))))))))))))))))))))))))))))))))))))))))))))</f>
        <v>0</v>
      </c>
      <c r="K311" s="55" t="str">
        <f>IF(Commande!O216=0,"","Erreur")</f>
        <v/>
      </c>
    </row>
    <row r="312" spans="1:11" hidden="1">
      <c r="A312" s="91"/>
      <c r="B312" s="91"/>
      <c r="C312" s="92" t="s">
        <v>835</v>
      </c>
      <c r="D312" s="92"/>
      <c r="E312" s="91"/>
      <c r="F312" s="91"/>
      <c r="G312" s="91"/>
      <c r="H312" s="91"/>
      <c r="I312" s="91"/>
      <c r="J312" s="91">
        <f>SUBTOTAL(9,J310:J311)</f>
        <v>0</v>
      </c>
      <c r="K312" s="91"/>
    </row>
    <row r="313" spans="1:11" hidden="1">
      <c r="A313" s="55" t="str">
        <f>IF(Commande!A217&lt;&gt;"",Commande!A217,"")</f>
        <v/>
      </c>
      <c r="B313" s="55" t="str">
        <f>IF(Commande!J217&lt;&gt;"",Commande!J217,"")</f>
        <v>L</v>
      </c>
      <c r="C313" s="59" t="str">
        <f>IF(Commande!B217&lt;&gt;"",Commande!B217,"")</f>
        <v>N</v>
      </c>
      <c r="D313" s="59" t="str">
        <f>IF(Commande!C217&lt;&gt;"",Commande!C217,"")</f>
        <v/>
      </c>
      <c r="E313" s="55" t="str">
        <f>IF(Commande!F217&lt;&gt;"",Commande!F217,"")</f>
        <v/>
      </c>
      <c r="F313" s="55" t="str">
        <f>IF(Commande!D217&lt;&gt;"",Commande!D217,"")</f>
        <v/>
      </c>
      <c r="G313" s="55" t="str">
        <f>IF(Commande!L217&lt;&gt;"",Commande!L217,"")</f>
        <v/>
      </c>
      <c r="H313" s="55" t="str">
        <f>IF(Commande!H217&lt;&gt;"",Commande!H217,"")</f>
        <v/>
      </c>
      <c r="I313" s="55" t="str">
        <f>IF(Commande!I217&lt;&gt;"",Commande!I217,"")</f>
        <v/>
      </c>
      <c r="J313" s="55">
        <f>IF($J$9=36,Commande!AB217,IF($J$9=37,Commande!AC217,IF($J$9=38,Commande!AD217,IF($J$9=39,Commande!AE217,IF($J$9=40,Commande!AF217,IF($J$9=41,Commande!AG217,IF($J$9=42,Commande!AH217,IF($J$9=43,Commande!AI217,IF($J$9=44,Commande!AJ217,IF($J$9=45,Commande!AK217,IF($J$9=46,Commande!AL217,IF($J$9=47,Commande!AL217,IF($J$9=48,Commande!AM217,IF($J$9=49,Commande!AN217,IF($J$9=50,Commande!AO217,IF($J$9=51,Commande!AP217,IF($J$9=52,Commande!AQ217,IF($J$9=1,Commande!AR217,IF($J$9=2,Commande!AS217,IF($J$9=3,Commande!AT217,IF($J$9=4,Commande!AU217,IF($J$9=5,Commande!AV217,IF($J$9=6,Commande!AW217,IF($J$9=7,Commande!AX217,IF($J$9=8,Commande!AY217,IF($J$9=9,Commande!AZ217,IF($J$9=10,Commande!BA217,IF($J$9=11,Commande!BB217,IF($J$9=12,Commande!BC217,IF($J$9=13,Commande!BD217,IF($J$9=14,Commande!BE217,IF($J$9=15,Commande!BF217,IF($J$9=16,Commande!BG217,IF($J$9=17,Commande!BH217,IF($J$9=18,Commande!BI217,IF($J$9=19,Commande!BJ217,IF($J$9=20,Commande!BK217,IF($J$9=21,Commande!BL217,IF($J$9=22,Commande!BM217,IF($J$9=23,Commande!BN217,IF($J$9=24,Commande!BO217,IF($J$9=25,Commande!BP217,IF($J$9=26,Commande!R217,IF($J$9=27,Commande!S217,IF($J$9=28,Commande!T217,IF($J$9=29,Commande!U217,IF($J$9=30,Commande!V217,IF($J$9=31,Commande!W217,IF($J$9=32,Commande!X217,IF($J$9=33,Commande!Y217,IF($J$9=34,Commande!Z217,IF($J$9=35,Commande!AA217,))))))))))))))))))))))))))))))))))))))))))))))))))))</f>
        <v>0</v>
      </c>
      <c r="K313" s="55" t="str">
        <f>IF(Commande!O217=0,"","Erreur")</f>
        <v/>
      </c>
    </row>
    <row r="314" spans="1:11">
      <c r="A314" s="55">
        <f>IF(Commande!A218&lt;&gt;"",Commande!A218,"")</f>
        <v>27505</v>
      </c>
      <c r="B314" s="55" t="str">
        <f>IF(Commande!J218&lt;&gt;"",Commande!J218,"")</f>
        <v/>
      </c>
      <c r="C314" s="59" t="str">
        <f>IF(Commande!B218&lt;&gt;"",Commande!B218,"")</f>
        <v>NEPETA</v>
      </c>
      <c r="D314" s="59" t="str">
        <f>IF(Commande!C218&lt;&gt;"",Commande!C218,"")</f>
        <v>Blue Velvet</v>
      </c>
      <c r="E314" s="55">
        <f>IF(Commande!F218&lt;&gt;"",Commande!F218,"")</f>
        <v>6</v>
      </c>
      <c r="F314" s="55" t="str">
        <f>IF(Commande!D218&lt;&gt;"",Commande!D218,"")</f>
        <v>B</v>
      </c>
      <c r="G314" s="55" t="str">
        <f>IF(Commande!L218&lt;&gt;"",Commande!L218,"")</f>
        <v>M3</v>
      </c>
      <c r="H314" s="55" t="str">
        <f>IF(Commande!H218&lt;&gt;"",Commande!H218,"")</f>
        <v>A</v>
      </c>
      <c r="I314" s="55" t="str">
        <f>IF(Commande!I218&lt;&gt;"",Commande!I218,"")</f>
        <v/>
      </c>
      <c r="J314" s="55">
        <f>IF($J$9=36,Commande!AB218,IF($J$9=37,Commande!AC218,IF($J$9=38,Commande!AD218,IF($J$9=39,Commande!AE218,IF($J$9=40,Commande!AF218,IF($J$9=41,Commande!AG218,IF($J$9=42,Commande!AH218,IF($J$9=43,Commande!AI218,IF($J$9=44,Commande!AJ218,IF($J$9=45,Commande!AK218,IF($J$9=46,Commande!AL218,IF($J$9=47,Commande!AL218,IF($J$9=48,Commande!AM218,IF($J$9=49,Commande!AN218,IF($J$9=50,Commande!AO218,IF($J$9=51,Commande!AP218,IF($J$9=52,Commande!AQ218,IF($J$9=1,Commande!AR218,IF($J$9=2,Commande!AS218,IF($J$9=3,Commande!AT218,IF($J$9=4,Commande!AU218,IF($J$9=5,Commande!AV218,IF($J$9=6,Commande!AW218,IF($J$9=7,Commande!AX218,IF($J$9=8,Commande!AY218,IF($J$9=9,Commande!AZ218,IF($J$9=10,Commande!BA218,IF($J$9=11,Commande!BB218,IF($J$9=12,Commande!BC218,IF($J$9=13,Commande!BD218,IF($J$9=14,Commande!BE218,IF($J$9=15,Commande!BF218,IF($J$9=16,Commande!BG218,IF($J$9=17,Commande!BH218,IF($J$9=18,Commande!BI218,IF($J$9=19,Commande!BJ218,IF($J$9=20,Commande!BK218,IF($J$9=21,Commande!BL218,IF($J$9=22,Commande!BM218,IF($J$9=23,Commande!BN218,IF($J$9=24,Commande!BO218,IF($J$9=25,Commande!BP218,IF($J$9=26,Commande!R218,IF($J$9=27,Commande!S218,IF($J$9=28,Commande!T218,IF($J$9=29,Commande!U218,IF($J$9=30,Commande!V218,IF($J$9=31,Commande!W218,IF($J$9=32,Commande!X218,IF($J$9=33,Commande!Y218,IF($J$9=34,Commande!Z218,IF($J$9=35,Commande!AA218,))))))))))))))))))))))))))))))))))))))))))))))))))))</f>
        <v>0</v>
      </c>
      <c r="K314" s="55" t="str">
        <f>IF(Commande!O218=0,"","Erreur")</f>
        <v/>
      </c>
    </row>
    <row r="315" spans="1:11">
      <c r="A315" s="55">
        <f>IF(Commande!A219&lt;&gt;"",Commande!A219,"")</f>
        <v>23283</v>
      </c>
      <c r="B315" s="55" t="str">
        <f>IF(Commande!J219&lt;&gt;"",Commande!J219,"")</f>
        <v>S7</v>
      </c>
      <c r="C315" s="59" t="str">
        <f>IF(Commande!B219&lt;&gt;"",Commande!B219,"")</f>
        <v>NEPETA</v>
      </c>
      <c r="D315" s="59" t="str">
        <f>IF(Commande!C219&lt;&gt;"",Commande!C219,"")</f>
        <v>Cat's Meow</v>
      </c>
      <c r="E315" s="55">
        <f>IF(Commande!F219&lt;&gt;"",Commande!F219,"")</f>
        <v>6</v>
      </c>
      <c r="F315" s="55" t="str">
        <f>IF(Commande!D219&lt;&gt;"",Commande!D219,"")</f>
        <v>B</v>
      </c>
      <c r="G315" s="55" t="str">
        <f>IF(Commande!L219&lt;&gt;"",Commande!L219,"")</f>
        <v>M3</v>
      </c>
      <c r="H315" s="55" t="str">
        <f>IF(Commande!H219&lt;&gt;"",Commande!H219,"")</f>
        <v>A</v>
      </c>
      <c r="I315" s="55">
        <f>IF(Commande!I219&lt;&gt;"",Commande!I219,"")</f>
        <v>0.08</v>
      </c>
      <c r="J315" s="55">
        <f>IF($J$9=36,Commande!AB219,IF($J$9=37,Commande!AC219,IF($J$9=38,Commande!AD219,IF($J$9=39,Commande!AE219,IF($J$9=40,Commande!AF219,IF($J$9=41,Commande!AG219,IF($J$9=42,Commande!AH219,IF($J$9=43,Commande!AI219,IF($J$9=44,Commande!AJ219,IF($J$9=45,Commande!AK219,IF($J$9=46,Commande!AL219,IF($J$9=47,Commande!AL219,IF($J$9=48,Commande!AM219,IF($J$9=49,Commande!AN219,IF($J$9=50,Commande!AO219,IF($J$9=51,Commande!AP219,IF($J$9=52,Commande!AQ219,IF($J$9=1,Commande!AR219,IF($J$9=2,Commande!AS219,IF($J$9=3,Commande!AT219,IF($J$9=4,Commande!AU219,IF($J$9=5,Commande!AV219,IF($J$9=6,Commande!AW219,IF($J$9=7,Commande!AX219,IF($J$9=8,Commande!AY219,IF($J$9=9,Commande!AZ219,IF($J$9=10,Commande!BA219,IF($J$9=11,Commande!BB219,IF($J$9=12,Commande!BC219,IF($J$9=13,Commande!BD219,IF($J$9=14,Commande!BE219,IF($J$9=15,Commande!BF219,IF($J$9=16,Commande!BG219,IF($J$9=17,Commande!BH219,IF($J$9=18,Commande!BI219,IF($J$9=19,Commande!BJ219,IF($J$9=20,Commande!BK219,IF($J$9=21,Commande!BL219,IF($J$9=22,Commande!BM219,IF($J$9=23,Commande!BN219,IF($J$9=24,Commande!BO219,IF($J$9=25,Commande!BP219,IF($J$9=26,Commande!R219,IF($J$9=27,Commande!S219,IF($J$9=28,Commande!T219,IF($J$9=29,Commande!U219,IF($J$9=30,Commande!V219,IF($J$9=31,Commande!W219,IF($J$9=32,Commande!X219,IF($J$9=33,Commande!Y219,IF($J$9=34,Commande!Z219,IF($J$9=35,Commande!AA219,))))))))))))))))))))))))))))))))))))))))))))))))))))</f>
        <v>0</v>
      </c>
      <c r="K315" s="55" t="str">
        <f>IF(Commande!O219=0,"","Erreur")</f>
        <v/>
      </c>
    </row>
    <row r="316" spans="1:11" hidden="1">
      <c r="A316" s="91"/>
      <c r="B316" s="91"/>
      <c r="C316" s="92" t="s">
        <v>549</v>
      </c>
      <c r="D316" s="92"/>
      <c r="E316" s="91"/>
      <c r="F316" s="91"/>
      <c r="G316" s="91"/>
      <c r="H316" s="91"/>
      <c r="I316" s="91"/>
      <c r="J316" s="91">
        <f>SUBTOTAL(9,J313:J315)</f>
        <v>0</v>
      </c>
      <c r="K316" s="91"/>
    </row>
    <row r="317" spans="1:11" hidden="1">
      <c r="A317" s="55" t="str">
        <f>IF(Commande!A220&lt;&gt;"",Commande!A220,"")</f>
        <v/>
      </c>
      <c r="B317" s="55" t="str">
        <f>IF(Commande!J220&lt;&gt;"",Commande!J220,"")</f>
        <v>L</v>
      </c>
      <c r="C317" s="59" t="str">
        <f>IF(Commande!B220&lt;&gt;"",Commande!B220,"")</f>
        <v>O</v>
      </c>
      <c r="D317" s="59" t="str">
        <f>IF(Commande!C220&lt;&gt;"",Commande!C220,"")</f>
        <v/>
      </c>
      <c r="E317" s="55" t="str">
        <f>IF(Commande!F220&lt;&gt;"",Commande!F220,"")</f>
        <v/>
      </c>
      <c r="F317" s="55" t="str">
        <f>IF(Commande!D220&lt;&gt;"",Commande!D220,"")</f>
        <v/>
      </c>
      <c r="G317" s="55" t="str">
        <f>IF(Commande!L220&lt;&gt;"",Commande!L220,"")</f>
        <v/>
      </c>
      <c r="H317" s="55" t="str">
        <f>IF(Commande!H220&lt;&gt;"",Commande!H220,"")</f>
        <v/>
      </c>
      <c r="I317" s="55" t="str">
        <f>IF(Commande!I220&lt;&gt;"",Commande!I220,"")</f>
        <v/>
      </c>
      <c r="J317" s="55">
        <f>IF($J$9=36,Commande!AB220,IF($J$9=37,Commande!AC220,IF($J$9=38,Commande!AD220,IF($J$9=39,Commande!AE220,IF($J$9=40,Commande!AF220,IF($J$9=41,Commande!AG220,IF($J$9=42,Commande!AH220,IF($J$9=43,Commande!AI220,IF($J$9=44,Commande!AJ220,IF($J$9=45,Commande!AK220,IF($J$9=46,Commande!AL220,IF($J$9=47,Commande!AL220,IF($J$9=48,Commande!AM220,IF($J$9=49,Commande!AN220,IF($J$9=50,Commande!AO220,IF($J$9=51,Commande!AP220,IF($J$9=52,Commande!AQ220,IF($J$9=1,Commande!AR220,IF($J$9=2,Commande!AS220,IF($J$9=3,Commande!AT220,IF($J$9=4,Commande!AU220,IF($J$9=5,Commande!AV220,IF($J$9=6,Commande!AW220,IF($J$9=7,Commande!AX220,IF($J$9=8,Commande!AY220,IF($J$9=9,Commande!AZ220,IF($J$9=10,Commande!BA220,IF($J$9=11,Commande!BB220,IF($J$9=12,Commande!BC220,IF($J$9=13,Commande!BD220,IF($J$9=14,Commande!BE220,IF($J$9=15,Commande!BF220,IF($J$9=16,Commande!BG220,IF($J$9=17,Commande!BH220,IF($J$9=18,Commande!BI220,IF($J$9=19,Commande!BJ220,IF($J$9=20,Commande!BK220,IF($J$9=21,Commande!BL220,IF($J$9=22,Commande!BM220,IF($J$9=23,Commande!BN220,IF($J$9=24,Commande!BO220,IF($J$9=25,Commande!BP220,IF($J$9=26,Commande!R220,IF($J$9=27,Commande!S220,IF($J$9=28,Commande!T220,IF($J$9=29,Commande!U220,IF($J$9=30,Commande!V220,IF($J$9=31,Commande!W220,IF($J$9=32,Commande!X220,IF($J$9=33,Commande!Y220,IF($J$9=34,Commande!Z220,IF($J$9=35,Commande!AA220,))))))))))))))))))))))))))))))))))))))))))))))))))))</f>
        <v>0</v>
      </c>
      <c r="K317" s="55" t="str">
        <f>IF(Commande!O220=0,"","Erreur")</f>
        <v/>
      </c>
    </row>
    <row r="318" spans="1:11">
      <c r="A318" s="55">
        <f>IF(Commande!A221&lt;&gt;"",Commande!A221,"")</f>
        <v>26436</v>
      </c>
      <c r="B318" s="55" t="str">
        <f>IF(Commande!J221&lt;&gt;"",Commande!J221,"")</f>
        <v>S7</v>
      </c>
      <c r="C318" s="59" t="str">
        <f>IF(Commande!B221&lt;&gt;"",Commande!B221,"")</f>
        <v>OSTEOSPERMUM BESTIES</v>
      </c>
      <c r="D318" s="59" t="str">
        <f>IF(Commande!C221&lt;&gt;"",Commande!C221,"")</f>
        <v>Devoted Purple</v>
      </c>
      <c r="E318" s="55">
        <f>IF(Commande!F221&lt;&gt;"",Commande!F221,"")</f>
        <v>6</v>
      </c>
      <c r="F318" s="55" t="str">
        <f>IF(Commande!D221&lt;&gt;"",Commande!D221,"")</f>
        <v>B</v>
      </c>
      <c r="G318" s="55" t="str">
        <f>IF(Commande!L221&lt;&gt;"",Commande!L221,"")</f>
        <v>M3</v>
      </c>
      <c r="H318" s="55" t="str">
        <f>IF(Commande!H221&lt;&gt;"",Commande!H221,"")</f>
        <v>A</v>
      </c>
      <c r="I318" s="55">
        <f>IF(Commande!I221&lt;&gt;"",Commande!I221,"")</f>
        <v>0.04</v>
      </c>
      <c r="J318" s="55">
        <f>IF($J$9=36,Commande!AB221,IF($J$9=37,Commande!AC221,IF($J$9=38,Commande!AD221,IF($J$9=39,Commande!AE221,IF($J$9=40,Commande!AF221,IF($J$9=41,Commande!AG221,IF($J$9=42,Commande!AH221,IF($J$9=43,Commande!AI221,IF($J$9=44,Commande!AJ221,IF($J$9=45,Commande!AK221,IF($J$9=46,Commande!AL221,IF($J$9=47,Commande!AL221,IF($J$9=48,Commande!AM221,IF($J$9=49,Commande!AN221,IF($J$9=50,Commande!AO221,IF($J$9=51,Commande!AP221,IF($J$9=52,Commande!AQ221,IF($J$9=1,Commande!AR221,IF($J$9=2,Commande!AS221,IF($J$9=3,Commande!AT221,IF($J$9=4,Commande!AU221,IF($J$9=5,Commande!AV221,IF($J$9=6,Commande!AW221,IF($J$9=7,Commande!AX221,IF($J$9=8,Commande!AY221,IF($J$9=9,Commande!AZ221,IF($J$9=10,Commande!BA221,IF($J$9=11,Commande!BB221,IF($J$9=12,Commande!BC221,IF($J$9=13,Commande!BD221,IF($J$9=14,Commande!BE221,IF($J$9=15,Commande!BF221,IF($J$9=16,Commande!BG221,IF($J$9=17,Commande!BH221,IF($J$9=18,Commande!BI221,IF($J$9=19,Commande!BJ221,IF($J$9=20,Commande!BK221,IF($J$9=21,Commande!BL221,IF($J$9=22,Commande!BM221,IF($J$9=23,Commande!BN221,IF($J$9=24,Commande!BO221,IF($J$9=25,Commande!BP221,IF($J$9=26,Commande!R221,IF($J$9=27,Commande!S221,IF($J$9=28,Commande!T221,IF($J$9=29,Commande!U221,IF($J$9=30,Commande!V221,IF($J$9=31,Commande!W221,IF($J$9=32,Commande!X221,IF($J$9=33,Commande!Y221,IF($J$9=34,Commande!Z221,IF($J$9=35,Commande!AA221,))))))))))))))))))))))))))))))))))))))))))))))))))))</f>
        <v>0</v>
      </c>
      <c r="K318" s="55" t="str">
        <f>IF(Commande!O221=0,"","Erreur")</f>
        <v/>
      </c>
    </row>
    <row r="319" spans="1:11">
      <c r="A319" s="55">
        <f>IF(Commande!A222&lt;&gt;"",Commande!A222,"")</f>
        <v>26437</v>
      </c>
      <c r="B319" s="55" t="str">
        <f>IF(Commande!J222&lt;&gt;"",Commande!J222,"")</f>
        <v>S7</v>
      </c>
      <c r="C319" s="59" t="str">
        <f>IF(Commande!B222&lt;&gt;"",Commande!B222,"")</f>
        <v>OSTEOSPERMUM BESTIES</v>
      </c>
      <c r="D319" s="59" t="str">
        <f>IF(Commande!C222&lt;&gt;"",Commande!C222,"")</f>
        <v>Dynamic Bicolor</v>
      </c>
      <c r="E319" s="55">
        <f>IF(Commande!F222&lt;&gt;"",Commande!F222,"")</f>
        <v>6</v>
      </c>
      <c r="F319" s="55" t="str">
        <f>IF(Commande!D222&lt;&gt;"",Commande!D222,"")</f>
        <v>B</v>
      </c>
      <c r="G319" s="55" t="str">
        <f>IF(Commande!L222&lt;&gt;"",Commande!L222,"")</f>
        <v>M3</v>
      </c>
      <c r="H319" s="55" t="str">
        <f>IF(Commande!H222&lt;&gt;"",Commande!H222,"")</f>
        <v>A</v>
      </c>
      <c r="I319" s="55">
        <f>IF(Commande!I222&lt;&gt;"",Commande!I222,"")</f>
        <v>0.04</v>
      </c>
      <c r="J319" s="55">
        <f>IF($J$9=36,Commande!AB222,IF($J$9=37,Commande!AC222,IF($J$9=38,Commande!AD222,IF($J$9=39,Commande!AE222,IF($J$9=40,Commande!AF222,IF($J$9=41,Commande!AG222,IF($J$9=42,Commande!AH222,IF($J$9=43,Commande!AI222,IF($J$9=44,Commande!AJ222,IF($J$9=45,Commande!AK222,IF($J$9=46,Commande!AL222,IF($J$9=47,Commande!AL222,IF($J$9=48,Commande!AM222,IF($J$9=49,Commande!AN222,IF($J$9=50,Commande!AO222,IF($J$9=51,Commande!AP222,IF($J$9=52,Commande!AQ222,IF($J$9=1,Commande!AR222,IF($J$9=2,Commande!AS222,IF($J$9=3,Commande!AT222,IF($J$9=4,Commande!AU222,IF($J$9=5,Commande!AV222,IF($J$9=6,Commande!AW222,IF($J$9=7,Commande!AX222,IF($J$9=8,Commande!AY222,IF($J$9=9,Commande!AZ222,IF($J$9=10,Commande!BA222,IF($J$9=11,Commande!BB222,IF($J$9=12,Commande!BC222,IF($J$9=13,Commande!BD222,IF($J$9=14,Commande!BE222,IF($J$9=15,Commande!BF222,IF($J$9=16,Commande!BG222,IF($J$9=17,Commande!BH222,IF($J$9=18,Commande!BI222,IF($J$9=19,Commande!BJ222,IF($J$9=20,Commande!BK222,IF($J$9=21,Commande!BL222,IF($J$9=22,Commande!BM222,IF($J$9=23,Commande!BN222,IF($J$9=24,Commande!BO222,IF($J$9=25,Commande!BP222,IF($J$9=26,Commande!R222,IF($J$9=27,Commande!S222,IF($J$9=28,Commande!T222,IF($J$9=29,Commande!U222,IF($J$9=30,Commande!V222,IF($J$9=31,Commande!W222,IF($J$9=32,Commande!X222,IF($J$9=33,Commande!Y222,IF($J$9=34,Commande!Z222,IF($J$9=35,Commande!AA222,))))))))))))))))))))))))))))))))))))))))))))))))))))</f>
        <v>0</v>
      </c>
      <c r="K319" s="55" t="str">
        <f>IF(Commande!O222=0,"","Erreur")</f>
        <v/>
      </c>
    </row>
    <row r="320" spans="1:11">
      <c r="A320" s="55">
        <f>IF(Commande!A223&lt;&gt;"",Commande!A223,"")</f>
        <v>26438</v>
      </c>
      <c r="B320" s="55" t="str">
        <f>IF(Commande!J223&lt;&gt;"",Commande!J223,"")</f>
        <v>S7</v>
      </c>
      <c r="C320" s="59" t="str">
        <f>IF(Commande!B223&lt;&gt;"",Commande!B223,"")</f>
        <v>OSTEOSPERMUM BESTIES</v>
      </c>
      <c r="D320" s="59" t="str">
        <f>IF(Commande!C223&lt;&gt;"",Commande!C223,"")</f>
        <v>Inspiring Orange</v>
      </c>
      <c r="E320" s="55">
        <f>IF(Commande!F223&lt;&gt;"",Commande!F223,"")</f>
        <v>6</v>
      </c>
      <c r="F320" s="55" t="str">
        <f>IF(Commande!D223&lt;&gt;"",Commande!D223,"")</f>
        <v>B</v>
      </c>
      <c r="G320" s="55" t="str">
        <f>IF(Commande!L223&lt;&gt;"",Commande!L223,"")</f>
        <v>M3</v>
      </c>
      <c r="H320" s="55" t="str">
        <f>IF(Commande!H223&lt;&gt;"",Commande!H223,"")</f>
        <v>A</v>
      </c>
      <c r="I320" s="55">
        <f>IF(Commande!I223&lt;&gt;"",Commande!I223,"")</f>
        <v>0.04</v>
      </c>
      <c r="J320" s="55">
        <f>IF($J$9=36,Commande!AB223,IF($J$9=37,Commande!AC223,IF($J$9=38,Commande!AD223,IF($J$9=39,Commande!AE223,IF($J$9=40,Commande!AF223,IF($J$9=41,Commande!AG223,IF($J$9=42,Commande!AH223,IF($J$9=43,Commande!AI223,IF($J$9=44,Commande!AJ223,IF($J$9=45,Commande!AK223,IF($J$9=46,Commande!AL223,IF($J$9=47,Commande!AL223,IF($J$9=48,Commande!AM223,IF($J$9=49,Commande!AN223,IF($J$9=50,Commande!AO223,IF($J$9=51,Commande!AP223,IF($J$9=52,Commande!AQ223,IF($J$9=1,Commande!AR223,IF($J$9=2,Commande!AS223,IF($J$9=3,Commande!AT223,IF($J$9=4,Commande!AU223,IF($J$9=5,Commande!AV223,IF($J$9=6,Commande!AW223,IF($J$9=7,Commande!AX223,IF($J$9=8,Commande!AY223,IF($J$9=9,Commande!AZ223,IF($J$9=10,Commande!BA223,IF($J$9=11,Commande!BB223,IF($J$9=12,Commande!BC223,IF($J$9=13,Commande!BD223,IF($J$9=14,Commande!BE223,IF($J$9=15,Commande!BF223,IF($J$9=16,Commande!BG223,IF($J$9=17,Commande!BH223,IF($J$9=18,Commande!BI223,IF($J$9=19,Commande!BJ223,IF($J$9=20,Commande!BK223,IF($J$9=21,Commande!BL223,IF($J$9=22,Commande!BM223,IF($J$9=23,Commande!BN223,IF($J$9=24,Commande!BO223,IF($J$9=25,Commande!BP223,IF($J$9=26,Commande!R223,IF($J$9=27,Commande!S223,IF($J$9=28,Commande!T223,IF($J$9=29,Commande!U223,IF($J$9=30,Commande!V223,IF($J$9=31,Commande!W223,IF($J$9=32,Commande!X223,IF($J$9=33,Commande!Y223,IF($J$9=34,Commande!Z223,IF($J$9=35,Commande!AA223,))))))))))))))))))))))))))))))))))))))))))))))))))))</f>
        <v>0</v>
      </c>
      <c r="K320" s="55" t="str">
        <f>IF(Commande!O223=0,"","Erreur")</f>
        <v/>
      </c>
    </row>
    <row r="321" spans="1:11">
      <c r="A321" s="55">
        <f>IF(Commande!A224&lt;&gt;"",Commande!A224,"")</f>
        <v>26439</v>
      </c>
      <c r="B321" s="55" t="str">
        <f>IF(Commande!J224&lt;&gt;"",Commande!J224,"")</f>
        <v>S7</v>
      </c>
      <c r="C321" s="59" t="str">
        <f>IF(Commande!B224&lt;&gt;"",Commande!B224,"")</f>
        <v>OSTEOSPERMUM BESTIES</v>
      </c>
      <c r="D321" s="59" t="str">
        <f>IF(Commande!C224&lt;&gt;"",Commande!C224,"")</f>
        <v>Optimistic Pink</v>
      </c>
      <c r="E321" s="55">
        <f>IF(Commande!F224&lt;&gt;"",Commande!F224,"")</f>
        <v>6</v>
      </c>
      <c r="F321" s="55" t="str">
        <f>IF(Commande!D224&lt;&gt;"",Commande!D224,"")</f>
        <v>B</v>
      </c>
      <c r="G321" s="55" t="str">
        <f>IF(Commande!L224&lt;&gt;"",Commande!L224,"")</f>
        <v>M3</v>
      </c>
      <c r="H321" s="55" t="str">
        <f>IF(Commande!H224&lt;&gt;"",Commande!H224,"")</f>
        <v>A</v>
      </c>
      <c r="I321" s="55">
        <f>IF(Commande!I224&lt;&gt;"",Commande!I224,"")</f>
        <v>0.04</v>
      </c>
      <c r="J321" s="55">
        <f>IF($J$9=36,Commande!AB224,IF($J$9=37,Commande!AC224,IF($J$9=38,Commande!AD224,IF($J$9=39,Commande!AE224,IF($J$9=40,Commande!AF224,IF($J$9=41,Commande!AG224,IF($J$9=42,Commande!AH224,IF($J$9=43,Commande!AI224,IF($J$9=44,Commande!AJ224,IF($J$9=45,Commande!AK224,IF($J$9=46,Commande!AL224,IF($J$9=47,Commande!AL224,IF($J$9=48,Commande!AM224,IF($J$9=49,Commande!AN224,IF($J$9=50,Commande!AO224,IF($J$9=51,Commande!AP224,IF($J$9=52,Commande!AQ224,IF($J$9=1,Commande!AR224,IF($J$9=2,Commande!AS224,IF($J$9=3,Commande!AT224,IF($J$9=4,Commande!AU224,IF($J$9=5,Commande!AV224,IF($J$9=6,Commande!AW224,IF($J$9=7,Commande!AX224,IF($J$9=8,Commande!AY224,IF($J$9=9,Commande!AZ224,IF($J$9=10,Commande!BA224,IF($J$9=11,Commande!BB224,IF($J$9=12,Commande!BC224,IF($J$9=13,Commande!BD224,IF($J$9=14,Commande!BE224,IF($J$9=15,Commande!BF224,IF($J$9=16,Commande!BG224,IF($J$9=17,Commande!BH224,IF($J$9=18,Commande!BI224,IF($J$9=19,Commande!BJ224,IF($J$9=20,Commande!BK224,IF($J$9=21,Commande!BL224,IF($J$9=22,Commande!BM224,IF($J$9=23,Commande!BN224,IF($J$9=24,Commande!BO224,IF($J$9=25,Commande!BP224,IF($J$9=26,Commande!R224,IF($J$9=27,Commande!S224,IF($J$9=28,Commande!T224,IF($J$9=29,Commande!U224,IF($J$9=30,Commande!V224,IF($J$9=31,Commande!W224,IF($J$9=32,Commande!X224,IF($J$9=33,Commande!Y224,IF($J$9=34,Commande!Z224,IF($J$9=35,Commande!AA224,))))))))))))))))))))))))))))))))))))))))))))))))))))</f>
        <v>0</v>
      </c>
      <c r="K321" s="55" t="str">
        <f>IF(Commande!O224=0,"","Erreur")</f>
        <v/>
      </c>
    </row>
    <row r="322" spans="1:11">
      <c r="A322" s="55">
        <f>IF(Commande!A225&lt;&gt;"",Commande!A225,"")</f>
        <v>26440</v>
      </c>
      <c r="B322" s="55" t="str">
        <f>IF(Commande!J225&lt;&gt;"",Commande!J225,"")</f>
        <v>S7</v>
      </c>
      <c r="C322" s="59" t="str">
        <f>IF(Commande!B225&lt;&gt;"",Commande!B225,"")</f>
        <v>OSTEOSPERMUM BESTIES</v>
      </c>
      <c r="D322" s="59" t="str">
        <f>IF(Commande!C225&lt;&gt;"",Commande!C225,"")</f>
        <v>Positive Yellow</v>
      </c>
      <c r="E322" s="55">
        <f>IF(Commande!F225&lt;&gt;"",Commande!F225,"")</f>
        <v>6</v>
      </c>
      <c r="F322" s="55" t="str">
        <f>IF(Commande!D225&lt;&gt;"",Commande!D225,"")</f>
        <v>B</v>
      </c>
      <c r="G322" s="55" t="str">
        <f>IF(Commande!L225&lt;&gt;"",Commande!L225,"")</f>
        <v>M3</v>
      </c>
      <c r="H322" s="55" t="str">
        <f>IF(Commande!H225&lt;&gt;"",Commande!H225,"")</f>
        <v>A</v>
      </c>
      <c r="I322" s="55">
        <f>IF(Commande!I225&lt;&gt;"",Commande!I225,"")</f>
        <v>0.04</v>
      </c>
      <c r="J322" s="55">
        <f>IF($J$9=36,Commande!AB225,IF($J$9=37,Commande!AC225,IF($J$9=38,Commande!AD225,IF($J$9=39,Commande!AE225,IF($J$9=40,Commande!AF225,IF($J$9=41,Commande!AG225,IF($J$9=42,Commande!AH225,IF($J$9=43,Commande!AI225,IF($J$9=44,Commande!AJ225,IF($J$9=45,Commande!AK225,IF($J$9=46,Commande!AL225,IF($J$9=47,Commande!AL225,IF($J$9=48,Commande!AM225,IF($J$9=49,Commande!AN225,IF($J$9=50,Commande!AO225,IF($J$9=51,Commande!AP225,IF($J$9=52,Commande!AQ225,IF($J$9=1,Commande!AR225,IF($J$9=2,Commande!AS225,IF($J$9=3,Commande!AT225,IF($J$9=4,Commande!AU225,IF($J$9=5,Commande!AV225,IF($J$9=6,Commande!AW225,IF($J$9=7,Commande!AX225,IF($J$9=8,Commande!AY225,IF($J$9=9,Commande!AZ225,IF($J$9=10,Commande!BA225,IF($J$9=11,Commande!BB225,IF($J$9=12,Commande!BC225,IF($J$9=13,Commande!BD225,IF($J$9=14,Commande!BE225,IF($J$9=15,Commande!BF225,IF($J$9=16,Commande!BG225,IF($J$9=17,Commande!BH225,IF($J$9=18,Commande!BI225,IF($J$9=19,Commande!BJ225,IF($J$9=20,Commande!BK225,IF($J$9=21,Commande!BL225,IF($J$9=22,Commande!BM225,IF($J$9=23,Commande!BN225,IF($J$9=24,Commande!BO225,IF($J$9=25,Commande!BP225,IF($J$9=26,Commande!R225,IF($J$9=27,Commande!S225,IF($J$9=28,Commande!T225,IF($J$9=29,Commande!U225,IF($J$9=30,Commande!V225,IF($J$9=31,Commande!W225,IF($J$9=32,Commande!X225,IF($J$9=33,Commande!Y225,IF($J$9=34,Commande!Z225,IF($J$9=35,Commande!AA225,))))))))))))))))))))))))))))))))))))))))))))))))))))</f>
        <v>0</v>
      </c>
      <c r="K322" s="55" t="str">
        <f>IF(Commande!O225=0,"","Erreur")</f>
        <v/>
      </c>
    </row>
    <row r="323" spans="1:11">
      <c r="A323" s="55">
        <f>IF(Commande!A226&lt;&gt;"",Commande!A226,"")</f>
        <v>26441</v>
      </c>
      <c r="B323" s="55" t="str">
        <f>IF(Commande!J226&lt;&gt;"",Commande!J226,"")</f>
        <v>S7</v>
      </c>
      <c r="C323" s="59" t="str">
        <f>IF(Commande!B226&lt;&gt;"",Commande!B226,"")</f>
        <v>OSTEOSPERMUM BESTIES</v>
      </c>
      <c r="D323" s="59" t="str">
        <f>IF(Commande!C226&lt;&gt;"",Commande!C226,"")</f>
        <v>Trusty Amethyst</v>
      </c>
      <c r="E323" s="55">
        <f>IF(Commande!F226&lt;&gt;"",Commande!F226,"")</f>
        <v>6</v>
      </c>
      <c r="F323" s="55" t="str">
        <f>IF(Commande!D226&lt;&gt;"",Commande!D226,"")</f>
        <v>B</v>
      </c>
      <c r="G323" s="55" t="str">
        <f>IF(Commande!L226&lt;&gt;"",Commande!L226,"")</f>
        <v>M3</v>
      </c>
      <c r="H323" s="55" t="str">
        <f>IF(Commande!H226&lt;&gt;"",Commande!H226,"")</f>
        <v>A</v>
      </c>
      <c r="I323" s="55">
        <f>IF(Commande!I226&lt;&gt;"",Commande!I226,"")</f>
        <v>0.04</v>
      </c>
      <c r="J323" s="55">
        <f>IF($J$9=36,Commande!AB226,IF($J$9=37,Commande!AC226,IF($J$9=38,Commande!AD226,IF($J$9=39,Commande!AE226,IF($J$9=40,Commande!AF226,IF($J$9=41,Commande!AG226,IF($J$9=42,Commande!AH226,IF($J$9=43,Commande!AI226,IF($J$9=44,Commande!AJ226,IF($J$9=45,Commande!AK226,IF($J$9=46,Commande!AL226,IF($J$9=47,Commande!AL226,IF($J$9=48,Commande!AM226,IF($J$9=49,Commande!AN226,IF($J$9=50,Commande!AO226,IF($J$9=51,Commande!AP226,IF($J$9=52,Commande!AQ226,IF($J$9=1,Commande!AR226,IF($J$9=2,Commande!AS226,IF($J$9=3,Commande!AT226,IF($J$9=4,Commande!AU226,IF($J$9=5,Commande!AV226,IF($J$9=6,Commande!AW226,IF($J$9=7,Commande!AX226,IF($J$9=8,Commande!AY226,IF($J$9=9,Commande!AZ226,IF($J$9=10,Commande!BA226,IF($J$9=11,Commande!BB226,IF($J$9=12,Commande!BC226,IF($J$9=13,Commande!BD226,IF($J$9=14,Commande!BE226,IF($J$9=15,Commande!BF226,IF($J$9=16,Commande!BG226,IF($J$9=17,Commande!BH226,IF($J$9=18,Commande!BI226,IF($J$9=19,Commande!BJ226,IF($J$9=20,Commande!BK226,IF($J$9=21,Commande!BL226,IF($J$9=22,Commande!BM226,IF($J$9=23,Commande!BN226,IF($J$9=24,Commande!BO226,IF($J$9=25,Commande!BP226,IF($J$9=26,Commande!R226,IF($J$9=27,Commande!S226,IF($J$9=28,Commande!T226,IF($J$9=29,Commande!U226,IF($J$9=30,Commande!V226,IF($J$9=31,Commande!W226,IF($J$9=32,Commande!X226,IF($J$9=33,Commande!Y226,IF($J$9=34,Commande!Z226,IF($J$9=35,Commande!AA226,))))))))))))))))))))))))))))))))))))))))))))))))))))</f>
        <v>0</v>
      </c>
      <c r="K323" s="55" t="str">
        <f>IF(Commande!O226=0,"","Erreur")</f>
        <v/>
      </c>
    </row>
    <row r="324" spans="1:11">
      <c r="A324" s="55">
        <f>IF(Commande!A227&lt;&gt;"",Commande!A227,"")</f>
        <v>26812</v>
      </c>
      <c r="B324" s="55" t="str">
        <f>IF(Commande!J227&lt;&gt;"",Commande!J227,"")</f>
        <v>S7</v>
      </c>
      <c r="C324" s="59" t="str">
        <f>IF(Commande!B227&lt;&gt;"",Commande!B227,"")</f>
        <v>OSTEOSPERMUM BESTIES</v>
      </c>
      <c r="D324" s="59" t="str">
        <f>IF(Commande!C227&lt;&gt;"",Commande!C227,"")</f>
        <v>Variés</v>
      </c>
      <c r="E324" s="55">
        <f>IF(Commande!F227&lt;&gt;"",Commande!F227,"")</f>
        <v>6</v>
      </c>
      <c r="F324" s="55" t="str">
        <f>IF(Commande!D227&lt;&gt;"",Commande!D227,"")</f>
        <v>B</v>
      </c>
      <c r="G324" s="55" t="str">
        <f>IF(Commande!L227&lt;&gt;"",Commande!L227,"")</f>
        <v>M3</v>
      </c>
      <c r="H324" s="55" t="str">
        <f>IF(Commande!H227&lt;&gt;"",Commande!H227,"")</f>
        <v>A</v>
      </c>
      <c r="I324" s="55">
        <f>IF(Commande!I227&lt;&gt;"",Commande!I227,"")</f>
        <v>0.04</v>
      </c>
      <c r="J324" s="55">
        <f>IF($J$9=36,Commande!AB227,IF($J$9=37,Commande!AC227,IF($J$9=38,Commande!AD227,IF($J$9=39,Commande!AE227,IF($J$9=40,Commande!AF227,IF($J$9=41,Commande!AG227,IF($J$9=42,Commande!AH227,IF($J$9=43,Commande!AI227,IF($J$9=44,Commande!AJ227,IF($J$9=45,Commande!AK227,IF($J$9=46,Commande!AL227,IF($J$9=47,Commande!AL227,IF($J$9=48,Commande!AM227,IF($J$9=49,Commande!AN227,IF($J$9=50,Commande!AO227,IF($J$9=51,Commande!AP227,IF($J$9=52,Commande!AQ227,IF($J$9=1,Commande!AR227,IF($J$9=2,Commande!AS227,IF($J$9=3,Commande!AT227,IF($J$9=4,Commande!AU227,IF($J$9=5,Commande!AV227,IF($J$9=6,Commande!AW227,IF($J$9=7,Commande!AX227,IF($J$9=8,Commande!AY227,IF($J$9=9,Commande!AZ227,IF($J$9=10,Commande!BA227,IF($J$9=11,Commande!BB227,IF($J$9=12,Commande!BC227,IF($J$9=13,Commande!BD227,IF($J$9=14,Commande!BE227,IF($J$9=15,Commande!BF227,IF($J$9=16,Commande!BG227,IF($J$9=17,Commande!BH227,IF($J$9=18,Commande!BI227,IF($J$9=19,Commande!BJ227,IF($J$9=20,Commande!BK227,IF($J$9=21,Commande!BL227,IF($J$9=22,Commande!BM227,IF($J$9=23,Commande!BN227,IF($J$9=24,Commande!BO227,IF($J$9=25,Commande!BP227,IF($J$9=26,Commande!R227,IF($J$9=27,Commande!S227,IF($J$9=28,Commande!T227,IF($J$9=29,Commande!U227,IF($J$9=30,Commande!V227,IF($J$9=31,Commande!W227,IF($J$9=32,Commande!X227,IF($J$9=33,Commande!Y227,IF($J$9=34,Commande!Z227,IF($J$9=35,Commande!AA227,))))))))))))))))))))))))))))))))))))))))))))))))))))</f>
        <v>0</v>
      </c>
      <c r="K324" s="55" t="str">
        <f>IF(Commande!O227=0,"","Erreur")</f>
        <v/>
      </c>
    </row>
    <row r="325" spans="1:11" hidden="1">
      <c r="A325" s="91"/>
      <c r="B325" s="91"/>
      <c r="C325" s="92" t="s">
        <v>876</v>
      </c>
      <c r="D325" s="92"/>
      <c r="E325" s="91"/>
      <c r="F325" s="91"/>
      <c r="G325" s="91"/>
      <c r="H325" s="91"/>
      <c r="I325" s="91"/>
      <c r="J325" s="91">
        <f>SUBTOTAL(9,J318:J324)</f>
        <v>0</v>
      </c>
      <c r="K325" s="91"/>
    </row>
    <row r="326" spans="1:11">
      <c r="A326" s="55">
        <f>IF(Commande!A228&lt;&gt;"",Commande!A228,"")</f>
        <v>22942</v>
      </c>
      <c r="B326" s="55" t="str">
        <f>IF(Commande!J228&lt;&gt;"",Commande!J228,"")</f>
        <v>S7</v>
      </c>
      <c r="C326" s="59" t="str">
        <f>IF(Commande!B228&lt;&gt;"",Commande!B228,"")</f>
        <v>OSTEOSPERMUM SUNNY</v>
      </c>
      <c r="D326" s="59" t="str">
        <f>IF(Commande!C228&lt;&gt;"",Commande!C228,"")</f>
        <v>Philip</v>
      </c>
      <c r="E326" s="55">
        <f>IF(Commande!F228&lt;&gt;"",Commande!F228,"")</f>
        <v>6</v>
      </c>
      <c r="F326" s="55" t="str">
        <f>IF(Commande!D228&lt;&gt;"",Commande!D228,"")</f>
        <v>B</v>
      </c>
      <c r="G326" s="55" t="str">
        <f>IF(Commande!L228&lt;&gt;"",Commande!L228,"")</f>
        <v>M3</v>
      </c>
      <c r="H326" s="55" t="str">
        <f>IF(Commande!H228&lt;&gt;"",Commande!H228,"")</f>
        <v>A</v>
      </c>
      <c r="I326" s="55">
        <f>IF(Commande!I228&lt;&gt;"",Commande!I228,"")</f>
        <v>0.04</v>
      </c>
      <c r="J326" s="55">
        <f>IF($J$9=36,Commande!AB228,IF($J$9=37,Commande!AC228,IF($J$9=38,Commande!AD228,IF($J$9=39,Commande!AE228,IF($J$9=40,Commande!AF228,IF($J$9=41,Commande!AG228,IF($J$9=42,Commande!AH228,IF($J$9=43,Commande!AI228,IF($J$9=44,Commande!AJ228,IF($J$9=45,Commande!AK228,IF($J$9=46,Commande!AL228,IF($J$9=47,Commande!AL228,IF($J$9=48,Commande!AM228,IF($J$9=49,Commande!AN228,IF($J$9=50,Commande!AO228,IF($J$9=51,Commande!AP228,IF($J$9=52,Commande!AQ228,IF($J$9=1,Commande!AR228,IF($J$9=2,Commande!AS228,IF($J$9=3,Commande!AT228,IF($J$9=4,Commande!AU228,IF($J$9=5,Commande!AV228,IF($J$9=6,Commande!AW228,IF($J$9=7,Commande!AX228,IF($J$9=8,Commande!AY228,IF($J$9=9,Commande!AZ228,IF($J$9=10,Commande!BA228,IF($J$9=11,Commande!BB228,IF($J$9=12,Commande!BC228,IF($J$9=13,Commande!BD228,IF($J$9=14,Commande!BE228,IF($J$9=15,Commande!BF228,IF($J$9=16,Commande!BG228,IF($J$9=17,Commande!BH228,IF($J$9=18,Commande!BI228,IF($J$9=19,Commande!BJ228,IF($J$9=20,Commande!BK228,IF($J$9=21,Commande!BL228,IF($J$9=22,Commande!BM228,IF($J$9=23,Commande!BN228,IF($J$9=24,Commande!BO228,IF($J$9=25,Commande!BP228,IF($J$9=26,Commande!R228,IF($J$9=27,Commande!S228,IF($J$9=28,Commande!T228,IF($J$9=29,Commande!U228,IF($J$9=30,Commande!V228,IF($J$9=31,Commande!W228,IF($J$9=32,Commande!X228,IF($J$9=33,Commande!Y228,IF($J$9=34,Commande!Z228,IF($J$9=35,Commande!AA228,))))))))))))))))))))))))))))))))))))))))))))))))))))</f>
        <v>0</v>
      </c>
      <c r="K326" s="55" t="str">
        <f>IF(Commande!O228=0,"","Erreur")</f>
        <v/>
      </c>
    </row>
    <row r="327" spans="1:11" hidden="1">
      <c r="A327" s="91"/>
      <c r="B327" s="91"/>
      <c r="C327" s="92" t="s">
        <v>550</v>
      </c>
      <c r="D327" s="92"/>
      <c r="E327" s="91"/>
      <c r="F327" s="91"/>
      <c r="G327" s="91"/>
      <c r="H327" s="91"/>
      <c r="I327" s="91"/>
      <c r="J327" s="91">
        <f>SUBTOTAL(9,J326)</f>
        <v>0</v>
      </c>
      <c r="K327" s="91"/>
    </row>
    <row r="328" spans="1:11">
      <c r="A328" s="55">
        <f>IF(Commande!A229&lt;&gt;"",Commande!A229,"")</f>
        <v>24909</v>
      </c>
      <c r="B328" s="55" t="str">
        <f>IF(Commande!J229&lt;&gt;"",Commande!J229,"")</f>
        <v>S7</v>
      </c>
      <c r="C328" s="59" t="str">
        <f>IF(Commande!B229&lt;&gt;"",Commande!B229,"")</f>
        <v>OSTEOSPERMUM OSTICADE</v>
      </c>
      <c r="D328" s="59" t="str">
        <f>IF(Commande!C229&lt;&gt;"",Commande!C229,"")</f>
        <v>Daybreak</v>
      </c>
      <c r="E328" s="55">
        <f>IF(Commande!F229&lt;&gt;"",Commande!F229,"")</f>
        <v>6</v>
      </c>
      <c r="F328" s="55" t="str">
        <f>IF(Commande!D229&lt;&gt;"",Commande!D229,"")</f>
        <v>B</v>
      </c>
      <c r="G328" s="55" t="str">
        <f>IF(Commande!L229&lt;&gt;"",Commande!L229,"")</f>
        <v>M3</v>
      </c>
      <c r="H328" s="55" t="str">
        <f>IF(Commande!H229&lt;&gt;"",Commande!H229,"")</f>
        <v>A</v>
      </c>
      <c r="I328" s="55">
        <f>IF(Commande!I229&lt;&gt;"",Commande!I229,"")</f>
        <v>4.3999999999999997E-2</v>
      </c>
      <c r="J328" s="55">
        <f>IF($J$9=36,Commande!AB229,IF($J$9=37,Commande!AC229,IF($J$9=38,Commande!AD229,IF($J$9=39,Commande!AE229,IF($J$9=40,Commande!AF229,IF($J$9=41,Commande!AG229,IF($J$9=42,Commande!AH229,IF($J$9=43,Commande!AI229,IF($J$9=44,Commande!AJ229,IF($J$9=45,Commande!AK229,IF($J$9=46,Commande!AL229,IF($J$9=47,Commande!AL229,IF($J$9=48,Commande!AM229,IF($J$9=49,Commande!AN229,IF($J$9=50,Commande!AO229,IF($J$9=51,Commande!AP229,IF($J$9=52,Commande!AQ229,IF($J$9=1,Commande!AR229,IF($J$9=2,Commande!AS229,IF($J$9=3,Commande!AT229,IF($J$9=4,Commande!AU229,IF($J$9=5,Commande!AV229,IF($J$9=6,Commande!AW229,IF($J$9=7,Commande!AX229,IF($J$9=8,Commande!AY229,IF($J$9=9,Commande!AZ229,IF($J$9=10,Commande!BA229,IF($J$9=11,Commande!BB229,IF($J$9=12,Commande!BC229,IF($J$9=13,Commande!BD229,IF($J$9=14,Commande!BE229,IF($J$9=15,Commande!BF229,IF($J$9=16,Commande!BG229,IF($J$9=17,Commande!BH229,IF($J$9=18,Commande!BI229,IF($J$9=19,Commande!BJ229,IF($J$9=20,Commande!BK229,IF($J$9=21,Commande!BL229,IF($J$9=22,Commande!BM229,IF($J$9=23,Commande!BN229,IF($J$9=24,Commande!BO229,IF($J$9=25,Commande!BP229,IF($J$9=26,Commande!R229,IF($J$9=27,Commande!S229,IF($J$9=28,Commande!T229,IF($J$9=29,Commande!U229,IF($J$9=30,Commande!V229,IF($J$9=31,Commande!W229,IF($J$9=32,Commande!X229,IF($J$9=33,Commande!Y229,IF($J$9=34,Commande!Z229,IF($J$9=35,Commande!AA229,))))))))))))))))))))))))))))))))))))))))))))))))))))</f>
        <v>0</v>
      </c>
      <c r="K328" s="55" t="str">
        <f>IF(Commande!O229=0,"","Erreur")</f>
        <v/>
      </c>
    </row>
    <row r="329" spans="1:11">
      <c r="A329" s="55">
        <f>IF(Commande!A230&lt;&gt;"",Commande!A230,"")</f>
        <v>14607</v>
      </c>
      <c r="B329" s="55" t="str">
        <f>IF(Commande!J230&lt;&gt;"",Commande!J230,"")</f>
        <v>S7</v>
      </c>
      <c r="C329" s="59" t="str">
        <f>IF(Commande!B230&lt;&gt;"",Commande!B230,"")</f>
        <v>OSTEOSPERMUM OSTICADE</v>
      </c>
      <c r="D329" s="59" t="str">
        <f>IF(Commande!C230&lt;&gt;"",Commande!C230,"")</f>
        <v xml:space="preserve">Pure White </v>
      </c>
      <c r="E329" s="55">
        <f>IF(Commande!F230&lt;&gt;"",Commande!F230,"")</f>
        <v>6</v>
      </c>
      <c r="F329" s="55" t="str">
        <f>IF(Commande!D230&lt;&gt;"",Commande!D230,"")</f>
        <v>B</v>
      </c>
      <c r="G329" s="55" t="str">
        <f>IF(Commande!L230&lt;&gt;"",Commande!L230,"")</f>
        <v>M3</v>
      </c>
      <c r="H329" s="55" t="str">
        <f>IF(Commande!H230&lt;&gt;"",Commande!H230,"")</f>
        <v>A</v>
      </c>
      <c r="I329" s="55">
        <f>IF(Commande!I230&lt;&gt;"",Commande!I230,"")</f>
        <v>4.3999999999999997E-2</v>
      </c>
      <c r="J329" s="55">
        <f>IF($J$9=36,Commande!AB230,IF($J$9=37,Commande!AC230,IF($J$9=38,Commande!AD230,IF($J$9=39,Commande!AE230,IF($J$9=40,Commande!AF230,IF($J$9=41,Commande!AG230,IF($J$9=42,Commande!AH230,IF($J$9=43,Commande!AI230,IF($J$9=44,Commande!AJ230,IF($J$9=45,Commande!AK230,IF($J$9=46,Commande!AL230,IF($J$9=47,Commande!AL230,IF($J$9=48,Commande!AM230,IF($J$9=49,Commande!AN230,IF($J$9=50,Commande!AO230,IF($J$9=51,Commande!AP230,IF($J$9=52,Commande!AQ230,IF($J$9=1,Commande!AR230,IF($J$9=2,Commande!AS230,IF($J$9=3,Commande!AT230,IF($J$9=4,Commande!AU230,IF($J$9=5,Commande!AV230,IF($J$9=6,Commande!AW230,IF($J$9=7,Commande!AX230,IF($J$9=8,Commande!AY230,IF($J$9=9,Commande!AZ230,IF($J$9=10,Commande!BA230,IF($J$9=11,Commande!BB230,IF($J$9=12,Commande!BC230,IF($J$9=13,Commande!BD230,IF($J$9=14,Commande!BE230,IF($J$9=15,Commande!BF230,IF($J$9=16,Commande!BG230,IF($J$9=17,Commande!BH230,IF($J$9=18,Commande!BI230,IF($J$9=19,Commande!BJ230,IF($J$9=20,Commande!BK230,IF($J$9=21,Commande!BL230,IF($J$9=22,Commande!BM230,IF($J$9=23,Commande!BN230,IF($J$9=24,Commande!BO230,IF($J$9=25,Commande!BP230,IF($J$9=26,Commande!R230,IF($J$9=27,Commande!S230,IF($J$9=28,Commande!T230,IF($J$9=29,Commande!U230,IF($J$9=30,Commande!V230,IF($J$9=31,Commande!W230,IF($J$9=32,Commande!X230,IF($J$9=33,Commande!Y230,IF($J$9=34,Commande!Z230,IF($J$9=35,Commande!AA230,))))))))))))))))))))))))))))))))))))))))))))))))))))</f>
        <v>0</v>
      </c>
      <c r="K329" s="55" t="str">
        <f>IF(Commande!O230=0,"","Erreur")</f>
        <v/>
      </c>
    </row>
    <row r="330" spans="1:11">
      <c r="A330" s="55">
        <f>IF(Commande!A231&lt;&gt;"",Commande!A231,"")</f>
        <v>14603</v>
      </c>
      <c r="B330" s="55" t="str">
        <f>IF(Commande!J231&lt;&gt;"",Commande!J231,"")</f>
        <v>S7</v>
      </c>
      <c r="C330" s="59" t="str">
        <f>IF(Commande!B231&lt;&gt;"",Commande!B231,"")</f>
        <v>OSTEOSPERMUM OSTICADE</v>
      </c>
      <c r="D330" s="59" t="str">
        <f>IF(Commande!C231&lt;&gt;"",Commande!C231,"")</f>
        <v>Purple</v>
      </c>
      <c r="E330" s="55">
        <f>IF(Commande!F231&lt;&gt;"",Commande!F231,"")</f>
        <v>6</v>
      </c>
      <c r="F330" s="55" t="str">
        <f>IF(Commande!D231&lt;&gt;"",Commande!D231,"")</f>
        <v>B</v>
      </c>
      <c r="G330" s="55" t="str">
        <f>IF(Commande!L231&lt;&gt;"",Commande!L231,"")</f>
        <v>M3</v>
      </c>
      <c r="H330" s="55" t="str">
        <f>IF(Commande!H231&lt;&gt;"",Commande!H231,"")</f>
        <v>A</v>
      </c>
      <c r="I330" s="55">
        <f>IF(Commande!I231&lt;&gt;"",Commande!I231,"")</f>
        <v>4.3999999999999997E-2</v>
      </c>
      <c r="J330" s="55">
        <f>IF($J$9=36,Commande!AB231,IF($J$9=37,Commande!AC231,IF($J$9=38,Commande!AD231,IF($J$9=39,Commande!AE231,IF($J$9=40,Commande!AF231,IF($J$9=41,Commande!AG231,IF($J$9=42,Commande!AH231,IF($J$9=43,Commande!AI231,IF($J$9=44,Commande!AJ231,IF($J$9=45,Commande!AK231,IF($J$9=46,Commande!AL231,IF($J$9=47,Commande!AL231,IF($J$9=48,Commande!AM231,IF($J$9=49,Commande!AN231,IF($J$9=50,Commande!AO231,IF($J$9=51,Commande!AP231,IF($J$9=52,Commande!AQ231,IF($J$9=1,Commande!AR231,IF($J$9=2,Commande!AS231,IF($J$9=3,Commande!AT231,IF($J$9=4,Commande!AU231,IF($J$9=5,Commande!AV231,IF($J$9=6,Commande!AW231,IF($J$9=7,Commande!AX231,IF($J$9=8,Commande!AY231,IF($J$9=9,Commande!AZ231,IF($J$9=10,Commande!BA231,IF($J$9=11,Commande!BB231,IF($J$9=12,Commande!BC231,IF($J$9=13,Commande!BD231,IF($J$9=14,Commande!BE231,IF($J$9=15,Commande!BF231,IF($J$9=16,Commande!BG231,IF($J$9=17,Commande!BH231,IF($J$9=18,Commande!BI231,IF($J$9=19,Commande!BJ231,IF($J$9=20,Commande!BK231,IF($J$9=21,Commande!BL231,IF($J$9=22,Commande!BM231,IF($J$9=23,Commande!BN231,IF($J$9=24,Commande!BO231,IF($J$9=25,Commande!BP231,IF($J$9=26,Commande!R231,IF($J$9=27,Commande!S231,IF($J$9=28,Commande!T231,IF($J$9=29,Commande!U231,IF($J$9=30,Commande!V231,IF($J$9=31,Commande!W231,IF($J$9=32,Commande!X231,IF($J$9=33,Commande!Y231,IF($J$9=34,Commande!Z231,IF($J$9=35,Commande!AA231,))))))))))))))))))))))))))))))))))))))))))))))))))))</f>
        <v>0</v>
      </c>
      <c r="K330" s="55" t="str">
        <f>IF(Commande!O231=0,"","Erreur")</f>
        <v/>
      </c>
    </row>
    <row r="331" spans="1:11">
      <c r="A331" s="55">
        <f>IF(Commande!A232&lt;&gt;"",Commande!A232,"")</f>
        <v>14609</v>
      </c>
      <c r="B331" s="55" t="str">
        <f>IF(Commande!J232&lt;&gt;"",Commande!J232,"")</f>
        <v>S7</v>
      </c>
      <c r="C331" s="59" t="str">
        <f>IF(Commande!B232&lt;&gt;"",Commande!B232,"")</f>
        <v>OSTEOSPERMUM OSTICADE</v>
      </c>
      <c r="D331" s="59" t="str">
        <f>IF(Commande!C232&lt;&gt;"",Commande!C232,"")</f>
        <v>Yellow</v>
      </c>
      <c r="E331" s="55">
        <f>IF(Commande!F232&lt;&gt;"",Commande!F232,"")</f>
        <v>6</v>
      </c>
      <c r="F331" s="55" t="str">
        <f>IF(Commande!D232&lt;&gt;"",Commande!D232,"")</f>
        <v>B</v>
      </c>
      <c r="G331" s="55" t="str">
        <f>IF(Commande!L232&lt;&gt;"",Commande!L232,"")</f>
        <v>M3</v>
      </c>
      <c r="H331" s="55" t="str">
        <f>IF(Commande!H232&lt;&gt;"",Commande!H232,"")</f>
        <v>A</v>
      </c>
      <c r="I331" s="55">
        <f>IF(Commande!I232&lt;&gt;"",Commande!I232,"")</f>
        <v>4.3999999999999997E-2</v>
      </c>
      <c r="J331" s="55">
        <f>IF($J$9=36,Commande!AB232,IF($J$9=37,Commande!AC232,IF($J$9=38,Commande!AD232,IF($J$9=39,Commande!AE232,IF($J$9=40,Commande!AF232,IF($J$9=41,Commande!AG232,IF($J$9=42,Commande!AH232,IF($J$9=43,Commande!AI232,IF($J$9=44,Commande!AJ232,IF($J$9=45,Commande!AK232,IF($J$9=46,Commande!AL232,IF($J$9=47,Commande!AL232,IF($J$9=48,Commande!AM232,IF($J$9=49,Commande!AN232,IF($J$9=50,Commande!AO232,IF($J$9=51,Commande!AP232,IF($J$9=52,Commande!AQ232,IF($J$9=1,Commande!AR232,IF($J$9=2,Commande!AS232,IF($J$9=3,Commande!AT232,IF($J$9=4,Commande!AU232,IF($J$9=5,Commande!AV232,IF($J$9=6,Commande!AW232,IF($J$9=7,Commande!AX232,IF($J$9=8,Commande!AY232,IF($J$9=9,Commande!AZ232,IF($J$9=10,Commande!BA232,IF($J$9=11,Commande!BB232,IF($J$9=12,Commande!BC232,IF($J$9=13,Commande!BD232,IF($J$9=14,Commande!BE232,IF($J$9=15,Commande!BF232,IF($J$9=16,Commande!BG232,IF($J$9=17,Commande!BH232,IF($J$9=18,Commande!BI232,IF($J$9=19,Commande!BJ232,IF($J$9=20,Commande!BK232,IF($J$9=21,Commande!BL232,IF($J$9=22,Commande!BM232,IF($J$9=23,Commande!BN232,IF($J$9=24,Commande!BO232,IF($J$9=25,Commande!BP232,IF($J$9=26,Commande!R232,IF($J$9=27,Commande!S232,IF($J$9=28,Commande!T232,IF($J$9=29,Commande!U232,IF($J$9=30,Commande!V232,IF($J$9=31,Commande!W232,IF($J$9=32,Commande!X232,IF($J$9=33,Commande!Y232,IF($J$9=34,Commande!Z232,IF($J$9=35,Commande!AA232,))))))))))))))))))))))))))))))))))))))))))))))))))))</f>
        <v>0</v>
      </c>
      <c r="K331" s="55" t="str">
        <f>IF(Commande!O232=0,"","Erreur")</f>
        <v/>
      </c>
    </row>
    <row r="332" spans="1:11" hidden="1">
      <c r="A332" s="91"/>
      <c r="B332" s="91"/>
      <c r="C332" s="92" t="s">
        <v>551</v>
      </c>
      <c r="D332" s="92"/>
      <c r="E332" s="91"/>
      <c r="F332" s="91"/>
      <c r="G332" s="91"/>
      <c r="H332" s="91"/>
      <c r="I332" s="91"/>
      <c r="J332" s="91">
        <f>SUBTOTAL(9,J328:J331)</f>
        <v>0</v>
      </c>
      <c r="K332" s="91"/>
    </row>
    <row r="333" spans="1:11">
      <c r="A333" s="55">
        <f>IF(Commande!A233&lt;&gt;"",Commande!A233,"")</f>
        <v>26678</v>
      </c>
      <c r="B333" s="55" t="str">
        <f>IF(Commande!J233&lt;&gt;"",Commande!J233,"")</f>
        <v>S3B</v>
      </c>
      <c r="C333" s="59" t="str">
        <f>IF(Commande!B233&lt;&gt;"",Commande!B233,"")</f>
        <v>OENOTHERA</v>
      </c>
      <c r="D333" s="59" t="str">
        <f>IF(Commande!C233&lt;&gt;"",Commande!C233,"")</f>
        <v>African Skies</v>
      </c>
      <c r="E333" s="55">
        <f>IF(Commande!F233&lt;&gt;"",Commande!F233,"")</f>
        <v>7</v>
      </c>
      <c r="F333" s="55" t="str">
        <f>IF(Commande!D233&lt;&gt;"",Commande!D233,"")</f>
        <v>B</v>
      </c>
      <c r="G333" s="55" t="str">
        <f>IF(Commande!L233&lt;&gt;"",Commande!L233,"")</f>
        <v>M3</v>
      </c>
      <c r="H333" s="55" t="str">
        <f>IF(Commande!H233&lt;&gt;"",Commande!H233,"")</f>
        <v>E</v>
      </c>
      <c r="I333" s="55" t="str">
        <f>IF(Commande!I233&lt;&gt;"",Commande!I233,"")</f>
        <v/>
      </c>
      <c r="J333" s="55">
        <f>IF($J$9=36,Commande!AB233,IF($J$9=37,Commande!AC233,IF($J$9=38,Commande!AD233,IF($J$9=39,Commande!AE233,IF($J$9=40,Commande!AF233,IF($J$9=41,Commande!AG233,IF($J$9=42,Commande!AH233,IF($J$9=43,Commande!AI233,IF($J$9=44,Commande!AJ233,IF($J$9=45,Commande!AK233,IF($J$9=46,Commande!AL233,IF($J$9=47,Commande!AL233,IF($J$9=48,Commande!AM233,IF($J$9=49,Commande!AN233,IF($J$9=50,Commande!AO233,IF($J$9=51,Commande!AP233,IF($J$9=52,Commande!AQ233,IF($J$9=1,Commande!AR233,IF($J$9=2,Commande!AS233,IF($J$9=3,Commande!AT233,IF($J$9=4,Commande!AU233,IF($J$9=5,Commande!AV233,IF($J$9=6,Commande!AW233,IF($J$9=7,Commande!AX233,IF($J$9=8,Commande!AY233,IF($J$9=9,Commande!AZ233,IF($J$9=10,Commande!BA233,IF($J$9=11,Commande!BB233,IF($J$9=12,Commande!BC233,IF($J$9=13,Commande!BD233,IF($J$9=14,Commande!BE233,IF($J$9=15,Commande!BF233,IF($J$9=16,Commande!BG233,IF($J$9=17,Commande!BH233,IF($J$9=18,Commande!BI233,IF($J$9=19,Commande!BJ233,IF($J$9=20,Commande!BK233,IF($J$9=21,Commande!BL233,IF($J$9=22,Commande!BM233,IF($J$9=23,Commande!BN233,IF($J$9=24,Commande!BO233,IF($J$9=25,Commande!BP233,IF($J$9=26,Commande!R233,IF($J$9=27,Commande!S233,IF($J$9=28,Commande!T233,IF($J$9=29,Commande!U233,IF($J$9=30,Commande!V233,IF($J$9=31,Commande!W233,IF($J$9=32,Commande!X233,IF($J$9=33,Commande!Y233,IF($J$9=34,Commande!Z233,IF($J$9=35,Commande!AA233,))))))))))))))))))))))))))))))))))))))))))))))))))))</f>
        <v>0</v>
      </c>
      <c r="K333" s="55" t="str">
        <f>IF(Commande!O233=0,"","Erreur")</f>
        <v/>
      </c>
    </row>
    <row r="334" spans="1:11">
      <c r="A334" s="55">
        <f>IF(Commande!A234&lt;&gt;"",Commande!A234,"")</f>
        <v>25927</v>
      </c>
      <c r="B334" s="55" t="str">
        <f>IF(Commande!J234&lt;&gt;"",Commande!J234,"")</f>
        <v>S3B</v>
      </c>
      <c r="C334" s="59" t="str">
        <f>IF(Commande!B234&lt;&gt;"",Commande!B234,"")</f>
        <v>OENOTHERA</v>
      </c>
      <c r="D334" s="59" t="str">
        <f>IF(Commande!C234&lt;&gt;"",Commande!C234,"")</f>
        <v>Siskiyou (rose)</v>
      </c>
      <c r="E334" s="55">
        <f>IF(Commande!F234&lt;&gt;"",Commande!F234,"")</f>
        <v>7</v>
      </c>
      <c r="F334" s="55" t="str">
        <f>IF(Commande!D234&lt;&gt;"",Commande!D234,"")</f>
        <v>B</v>
      </c>
      <c r="G334" s="55" t="str">
        <f>IF(Commande!L234&lt;&gt;"",Commande!L234,"")</f>
        <v>M3</v>
      </c>
      <c r="H334" s="55" t="str">
        <f>IF(Commande!H234&lt;&gt;"",Commande!H234,"")</f>
        <v>E</v>
      </c>
      <c r="I334" s="55" t="str">
        <f>IF(Commande!I234&lt;&gt;"",Commande!I234,"")</f>
        <v/>
      </c>
      <c r="J334" s="55">
        <f>IF($J$9=36,Commande!AB234,IF($J$9=37,Commande!AC234,IF($J$9=38,Commande!AD234,IF($J$9=39,Commande!AE234,IF($J$9=40,Commande!AF234,IF($J$9=41,Commande!AG234,IF($J$9=42,Commande!AH234,IF($J$9=43,Commande!AI234,IF($J$9=44,Commande!AJ234,IF($J$9=45,Commande!AK234,IF($J$9=46,Commande!AL234,IF($J$9=47,Commande!AL234,IF($J$9=48,Commande!AM234,IF($J$9=49,Commande!AN234,IF($J$9=50,Commande!AO234,IF($J$9=51,Commande!AP234,IF($J$9=52,Commande!AQ234,IF($J$9=1,Commande!AR234,IF($J$9=2,Commande!AS234,IF($J$9=3,Commande!AT234,IF($J$9=4,Commande!AU234,IF($J$9=5,Commande!AV234,IF($J$9=6,Commande!AW234,IF($J$9=7,Commande!AX234,IF($J$9=8,Commande!AY234,IF($J$9=9,Commande!AZ234,IF($J$9=10,Commande!BA234,IF($J$9=11,Commande!BB234,IF($J$9=12,Commande!BC234,IF($J$9=13,Commande!BD234,IF($J$9=14,Commande!BE234,IF($J$9=15,Commande!BF234,IF($J$9=16,Commande!BG234,IF($J$9=17,Commande!BH234,IF($J$9=18,Commande!BI234,IF($J$9=19,Commande!BJ234,IF($J$9=20,Commande!BK234,IF($J$9=21,Commande!BL234,IF($J$9=22,Commande!BM234,IF($J$9=23,Commande!BN234,IF($J$9=24,Commande!BO234,IF($J$9=25,Commande!BP234,IF($J$9=26,Commande!R234,IF($J$9=27,Commande!S234,IF($J$9=28,Commande!T234,IF($J$9=29,Commande!U234,IF($J$9=30,Commande!V234,IF($J$9=31,Commande!W234,IF($J$9=32,Commande!X234,IF($J$9=33,Commande!Y234,IF($J$9=34,Commande!Z234,IF($J$9=35,Commande!AA234,))))))))))))))))))))))))))))))))))))))))))))))))))))</f>
        <v>0</v>
      </c>
      <c r="K334" s="55" t="str">
        <f>IF(Commande!O234=0,"","Erreur")</f>
        <v/>
      </c>
    </row>
    <row r="335" spans="1:11" hidden="1">
      <c r="A335" s="91"/>
      <c r="B335" s="91"/>
      <c r="C335" s="92" t="s">
        <v>836</v>
      </c>
      <c r="D335" s="92"/>
      <c r="E335" s="91"/>
      <c r="F335" s="91"/>
      <c r="G335" s="91"/>
      <c r="H335" s="91"/>
      <c r="I335" s="91"/>
      <c r="J335" s="91">
        <f>SUBTOTAL(9,J333:J334)</f>
        <v>0</v>
      </c>
      <c r="K335" s="91"/>
    </row>
    <row r="336" spans="1:11" hidden="1">
      <c r="A336" s="55" t="str">
        <f>IF(Commande!A235&lt;&gt;"",Commande!A235,"")</f>
        <v/>
      </c>
      <c r="B336" s="55" t="str">
        <f>IF(Commande!J235&lt;&gt;"",Commande!J235,"")</f>
        <v>L</v>
      </c>
      <c r="C336" s="59" t="str">
        <f>IF(Commande!B235&lt;&gt;"",Commande!B235,"")</f>
        <v>P</v>
      </c>
      <c r="D336" s="59" t="str">
        <f>IF(Commande!C235&lt;&gt;"",Commande!C235,"")</f>
        <v/>
      </c>
      <c r="E336" s="55" t="str">
        <f>IF(Commande!F235&lt;&gt;"",Commande!F235,"")</f>
        <v/>
      </c>
      <c r="F336" s="55" t="str">
        <f>IF(Commande!D235&lt;&gt;"",Commande!D235,"")</f>
        <v/>
      </c>
      <c r="G336" s="55" t="str">
        <f>IF(Commande!L235&lt;&gt;"",Commande!L235,"")</f>
        <v/>
      </c>
      <c r="H336" s="55" t="str">
        <f>IF(Commande!H235&lt;&gt;"",Commande!H235,"")</f>
        <v/>
      </c>
      <c r="I336" s="55" t="str">
        <f>IF(Commande!I235&lt;&gt;"",Commande!I235,"")</f>
        <v/>
      </c>
      <c r="J336" s="55">
        <f>IF($J$9=36,Commande!AB235,IF($J$9=37,Commande!AC235,IF($J$9=38,Commande!AD235,IF($J$9=39,Commande!AE235,IF($J$9=40,Commande!AF235,IF($J$9=41,Commande!AG235,IF($J$9=42,Commande!AH235,IF($J$9=43,Commande!AI235,IF($J$9=44,Commande!AJ235,IF($J$9=45,Commande!AK235,IF($J$9=46,Commande!AL235,IF($J$9=47,Commande!AL235,IF($J$9=48,Commande!AM235,IF($J$9=49,Commande!AN235,IF($J$9=50,Commande!AO235,IF($J$9=51,Commande!AP235,IF($J$9=52,Commande!AQ235,IF($J$9=1,Commande!AR235,IF($J$9=2,Commande!AS235,IF($J$9=3,Commande!AT235,IF($J$9=4,Commande!AU235,IF($J$9=5,Commande!AV235,IF($J$9=6,Commande!AW235,IF($J$9=7,Commande!AX235,IF($J$9=8,Commande!AY235,IF($J$9=9,Commande!AZ235,IF($J$9=10,Commande!BA235,IF($J$9=11,Commande!BB235,IF($J$9=12,Commande!BC235,IF($J$9=13,Commande!BD235,IF($J$9=14,Commande!BE235,IF($J$9=15,Commande!BF235,IF($J$9=16,Commande!BG235,IF($J$9=17,Commande!BH235,IF($J$9=18,Commande!BI235,IF($J$9=19,Commande!BJ235,IF($J$9=20,Commande!BK235,IF($J$9=21,Commande!BL235,IF($J$9=22,Commande!BM235,IF($J$9=23,Commande!BN235,IF($J$9=24,Commande!BO235,IF($J$9=25,Commande!BP235,IF($J$9=26,Commande!R235,IF($J$9=27,Commande!S235,IF($J$9=28,Commande!T235,IF($J$9=29,Commande!U235,IF($J$9=30,Commande!V235,IF($J$9=31,Commande!W235,IF($J$9=32,Commande!X235,IF($J$9=33,Commande!Y235,IF($J$9=34,Commande!Z235,IF($J$9=35,Commande!AA235,))))))))))))))))))))))))))))))))))))))))))))))))))))</f>
        <v>0</v>
      </c>
      <c r="K336" s="55" t="str">
        <f>IF(Commande!O235=0,"","Erreur")</f>
        <v/>
      </c>
    </row>
    <row r="337" spans="1:11">
      <c r="A337" s="55">
        <f>IF(Commande!A236&lt;&gt;"",Commande!A236,"")</f>
        <v>25928</v>
      </c>
      <c r="B337" s="55" t="str">
        <f>IF(Commande!J236&lt;&gt;"",Commande!J236,"")</f>
        <v>S3B</v>
      </c>
      <c r="C337" s="59" t="str">
        <f>IF(Commande!B236&lt;&gt;"",Commande!B236,"")</f>
        <v>PAVOT D'ISLANDE</v>
      </c>
      <c r="D337" s="59" t="str">
        <f>IF(Commande!C236&lt;&gt;"",Commande!C236,"")</f>
        <v>Gartenzwerg Variés</v>
      </c>
      <c r="E337" s="55">
        <f>IF(Commande!F236&lt;&gt;"",Commande!F236,"")</f>
        <v>10</v>
      </c>
      <c r="F337" s="55" t="str">
        <f>IF(Commande!D236&lt;&gt;"",Commande!D236,"")</f>
        <v>S</v>
      </c>
      <c r="G337" s="55" t="str">
        <f>IF(Commande!L236&lt;&gt;"",Commande!L236,"")</f>
        <v>M3</v>
      </c>
      <c r="H337" s="55" t="str">
        <f>IF(Commande!H236&lt;&gt;"",Commande!H236,"")</f>
        <v xml:space="preserve">C  </v>
      </c>
      <c r="I337" s="55" t="str">
        <f>IF(Commande!I236&lt;&gt;"",Commande!I236,"")</f>
        <v/>
      </c>
      <c r="J337" s="55">
        <f>IF($J$9=36,Commande!AB236,IF($J$9=37,Commande!AC236,IF($J$9=38,Commande!AD236,IF($J$9=39,Commande!AE236,IF($J$9=40,Commande!AF236,IF($J$9=41,Commande!AG236,IF($J$9=42,Commande!AH236,IF($J$9=43,Commande!AI236,IF($J$9=44,Commande!AJ236,IF($J$9=45,Commande!AK236,IF($J$9=46,Commande!AL236,IF($J$9=47,Commande!AL236,IF($J$9=48,Commande!AM236,IF($J$9=49,Commande!AN236,IF($J$9=50,Commande!AO236,IF($J$9=51,Commande!AP236,IF($J$9=52,Commande!AQ236,IF($J$9=1,Commande!AR236,IF($J$9=2,Commande!AS236,IF($J$9=3,Commande!AT236,IF($J$9=4,Commande!AU236,IF($J$9=5,Commande!AV236,IF($J$9=6,Commande!AW236,IF($J$9=7,Commande!AX236,IF($J$9=8,Commande!AY236,IF($J$9=9,Commande!AZ236,IF($J$9=10,Commande!BA236,IF($J$9=11,Commande!BB236,IF($J$9=12,Commande!BC236,IF($J$9=13,Commande!BD236,IF($J$9=14,Commande!BE236,IF($J$9=15,Commande!BF236,IF($J$9=16,Commande!BG236,IF($J$9=17,Commande!BH236,IF($J$9=18,Commande!BI236,IF($J$9=19,Commande!BJ236,IF($J$9=20,Commande!BK236,IF($J$9=21,Commande!BL236,IF($J$9=22,Commande!BM236,IF($J$9=23,Commande!BN236,IF($J$9=24,Commande!BO236,IF($J$9=25,Commande!BP236,IF($J$9=26,Commande!R236,IF($J$9=27,Commande!S236,IF($J$9=28,Commande!T236,IF($J$9=29,Commande!U236,IF($J$9=30,Commande!V236,IF($J$9=31,Commande!W236,IF($J$9=32,Commande!X236,IF($J$9=33,Commande!Y236,IF($J$9=34,Commande!Z236,IF($J$9=35,Commande!AA236,))))))))))))))))))))))))))))))))))))))))))))))))))))</f>
        <v>0</v>
      </c>
      <c r="K337" s="55" t="str">
        <f>IF(Commande!O236=0,"","Erreur")</f>
        <v/>
      </c>
    </row>
    <row r="338" spans="1:11" hidden="1">
      <c r="A338" s="91"/>
      <c r="B338" s="91"/>
      <c r="C338" s="92" t="s">
        <v>837</v>
      </c>
      <c r="D338" s="92"/>
      <c r="E338" s="91"/>
      <c r="F338" s="91"/>
      <c r="G338" s="91"/>
      <c r="H338" s="91"/>
      <c r="I338" s="91"/>
      <c r="J338" s="91">
        <f>SUBTOTAL(9,J336:J337)</f>
        <v>0</v>
      </c>
      <c r="K338" s="91"/>
    </row>
    <row r="339" spans="1:11">
      <c r="A339" s="55">
        <f>IF(Commande!A237&lt;&gt;"",Commande!A237,"")</f>
        <v>25929</v>
      </c>
      <c r="B339" s="55" t="str">
        <f>IF(Commande!J237&lt;&gt;"",Commande!J237,"")</f>
        <v>S3B</v>
      </c>
      <c r="C339" s="59" t="str">
        <f>IF(Commande!B237&lt;&gt;"",Commande!B237,"")</f>
        <v>PAVOT D'ORIENT</v>
      </c>
      <c r="D339" s="59" t="str">
        <f>IF(Commande!C237&lt;&gt;"",Commande!C237,"")</f>
        <v>Nana Allegro (rouge)</v>
      </c>
      <c r="E339" s="55">
        <f>IF(Commande!F237&lt;&gt;"",Commande!F237,"")</f>
        <v>8</v>
      </c>
      <c r="F339" s="55" t="str">
        <f>IF(Commande!D237&lt;&gt;"",Commande!D237,"")</f>
        <v>S</v>
      </c>
      <c r="G339" s="55" t="str">
        <f>IF(Commande!L237&lt;&gt;"",Commande!L237,"")</f>
        <v>M3</v>
      </c>
      <c r="H339" s="55" t="str">
        <f>IF(Commande!H237&lt;&gt;"",Commande!H237,"")</f>
        <v xml:space="preserve">C  </v>
      </c>
      <c r="I339" s="55" t="str">
        <f>IF(Commande!I237&lt;&gt;"",Commande!I237,"")</f>
        <v/>
      </c>
      <c r="J339" s="55">
        <f>IF($J$9=36,Commande!AB237,IF($J$9=37,Commande!AC237,IF($J$9=38,Commande!AD237,IF($J$9=39,Commande!AE237,IF($J$9=40,Commande!AF237,IF($J$9=41,Commande!AG237,IF($J$9=42,Commande!AH237,IF($J$9=43,Commande!AI237,IF($J$9=44,Commande!AJ237,IF($J$9=45,Commande!AK237,IF($J$9=46,Commande!AL237,IF($J$9=47,Commande!AL237,IF($J$9=48,Commande!AM237,IF($J$9=49,Commande!AN237,IF($J$9=50,Commande!AO237,IF($J$9=51,Commande!AP237,IF($J$9=52,Commande!AQ237,IF($J$9=1,Commande!AR237,IF($J$9=2,Commande!AS237,IF($J$9=3,Commande!AT237,IF($J$9=4,Commande!AU237,IF($J$9=5,Commande!AV237,IF($J$9=6,Commande!AW237,IF($J$9=7,Commande!AX237,IF($J$9=8,Commande!AY237,IF($J$9=9,Commande!AZ237,IF($J$9=10,Commande!BA237,IF($J$9=11,Commande!BB237,IF($J$9=12,Commande!BC237,IF($J$9=13,Commande!BD237,IF($J$9=14,Commande!BE237,IF($J$9=15,Commande!BF237,IF($J$9=16,Commande!BG237,IF($J$9=17,Commande!BH237,IF($J$9=18,Commande!BI237,IF($J$9=19,Commande!BJ237,IF($J$9=20,Commande!BK237,IF($J$9=21,Commande!BL237,IF($J$9=22,Commande!BM237,IF($J$9=23,Commande!BN237,IF($J$9=24,Commande!BO237,IF($J$9=25,Commande!BP237,IF($J$9=26,Commande!R237,IF($J$9=27,Commande!S237,IF($J$9=28,Commande!T237,IF($J$9=29,Commande!U237,IF($J$9=30,Commande!V237,IF($J$9=31,Commande!W237,IF($J$9=32,Commande!X237,IF($J$9=33,Commande!Y237,IF($J$9=34,Commande!Z237,IF($J$9=35,Commande!AA237,))))))))))))))))))))))))))))))))))))))))))))))))))))</f>
        <v>0</v>
      </c>
      <c r="K339" s="55" t="str">
        <f>IF(Commande!O237=0,"","Erreur")</f>
        <v/>
      </c>
    </row>
    <row r="340" spans="1:11" hidden="1">
      <c r="A340" s="91"/>
      <c r="B340" s="91"/>
      <c r="C340" s="92" t="s">
        <v>838</v>
      </c>
      <c r="D340" s="92"/>
      <c r="E340" s="91"/>
      <c r="F340" s="91"/>
      <c r="G340" s="91"/>
      <c r="H340" s="91"/>
      <c r="I340" s="91"/>
      <c r="J340" s="91">
        <f>SUBTOTAL(9,J339:J339)</f>
        <v>0</v>
      </c>
      <c r="K340" s="91"/>
    </row>
    <row r="341" spans="1:11">
      <c r="A341" s="55">
        <f>IF(Commande!A238&lt;&gt;"",Commande!A238,"")</f>
        <v>209</v>
      </c>
      <c r="B341" s="55" t="str">
        <f>IF(Commande!J238&lt;&gt;"",Commande!J238,"")</f>
        <v>S3B</v>
      </c>
      <c r="C341" s="59" t="str">
        <f>IF(Commande!B238&lt;&gt;"",Commande!B238,"")</f>
        <v>PELARGONIUM GRANDIFLORUM</v>
      </c>
      <c r="D341" s="59" t="str">
        <f>IF(Commande!C238&lt;&gt;"",Commande!C238,"")</f>
        <v>Variés</v>
      </c>
      <c r="E341" s="55">
        <f>IF(Commande!F238&lt;&gt;"",Commande!F238,"")</f>
        <v>14</v>
      </c>
      <c r="F341" s="55" t="str">
        <f>IF(Commande!D238&lt;&gt;"",Commande!D238,"")</f>
        <v>B</v>
      </c>
      <c r="G341" s="55" t="str">
        <f>IF(Commande!L238&lt;&gt;"",Commande!L238,"")</f>
        <v>M3</v>
      </c>
      <c r="H341" s="55" t="str">
        <f>IF(Commande!H238&lt;&gt;"",Commande!H238,"")</f>
        <v>E</v>
      </c>
      <c r="I341" s="55">
        <f>IF(Commande!I238&lt;&gt;"",Commande!I238,"")</f>
        <v>0.04</v>
      </c>
      <c r="J341" s="55">
        <f>IF($J$9=36,Commande!AB238,IF($J$9=37,Commande!AC238,IF($J$9=38,Commande!AD238,IF($J$9=39,Commande!AE238,IF($J$9=40,Commande!AF238,IF($J$9=41,Commande!AG238,IF($J$9=42,Commande!AH238,IF($J$9=43,Commande!AI238,IF($J$9=44,Commande!AJ238,IF($J$9=45,Commande!AK238,IF($J$9=46,Commande!AL238,IF($J$9=47,Commande!AL238,IF($J$9=48,Commande!AM238,IF($J$9=49,Commande!AN238,IF($J$9=50,Commande!AO238,IF($J$9=51,Commande!AP238,IF($J$9=52,Commande!AQ238,IF($J$9=1,Commande!AR238,IF($J$9=2,Commande!AS238,IF($J$9=3,Commande!AT238,IF($J$9=4,Commande!AU238,IF($J$9=5,Commande!AV238,IF($J$9=6,Commande!AW238,IF($J$9=7,Commande!AX238,IF($J$9=8,Commande!AY238,IF($J$9=9,Commande!AZ238,IF($J$9=10,Commande!BA238,IF($J$9=11,Commande!BB238,IF($J$9=12,Commande!BC238,IF($J$9=13,Commande!BD238,IF($J$9=14,Commande!BE238,IF($J$9=15,Commande!BF238,IF($J$9=16,Commande!BG238,IF($J$9=17,Commande!BH238,IF($J$9=18,Commande!BI238,IF($J$9=19,Commande!BJ238,IF($J$9=20,Commande!BK238,IF($J$9=21,Commande!BL238,IF($J$9=22,Commande!BM238,IF($J$9=23,Commande!BN238,IF($J$9=24,Commande!BO238,IF($J$9=25,Commande!BP238,IF($J$9=26,Commande!R238,IF($J$9=27,Commande!S238,IF($J$9=28,Commande!T238,IF($J$9=29,Commande!U238,IF($J$9=30,Commande!V238,IF($J$9=31,Commande!W238,IF($J$9=32,Commande!X238,IF($J$9=33,Commande!Y238,IF($J$9=34,Commande!Z238,IF($J$9=35,Commande!AA238,))))))))))))))))))))))))))))))))))))))))))))))))))))</f>
        <v>0</v>
      </c>
      <c r="K341" s="55" t="str">
        <f>IF(Commande!O238=0,"","Erreur")</f>
        <v/>
      </c>
    </row>
    <row r="342" spans="1:11" hidden="1">
      <c r="A342" s="91"/>
      <c r="B342" s="91"/>
      <c r="C342" s="92" t="s">
        <v>540</v>
      </c>
      <c r="D342" s="92"/>
      <c r="E342" s="91"/>
      <c r="F342" s="91"/>
      <c r="G342" s="91"/>
      <c r="H342" s="91"/>
      <c r="I342" s="91"/>
      <c r="J342" s="91">
        <f>SUBTOTAL(9,J341:J341)</f>
        <v>0</v>
      </c>
      <c r="K342" s="91"/>
    </row>
    <row r="343" spans="1:11">
      <c r="A343" s="55">
        <f>IF(Commande!A239&lt;&gt;"",Commande!A239,"")</f>
        <v>12132</v>
      </c>
      <c r="B343" s="55" t="str">
        <f>IF(Commande!J239&lt;&gt;"",Commande!J239,"")</f>
        <v>S2</v>
      </c>
      <c r="C343" s="59" t="str">
        <f>IF(Commande!B239&lt;&gt;"",Commande!B239,"")</f>
        <v>PEROVSKIA</v>
      </c>
      <c r="D343" s="59" t="str">
        <f>IF(Commande!C239&lt;&gt;"",Commande!C239,"")</f>
        <v>Little Spire</v>
      </c>
      <c r="E343" s="55">
        <f>IF(Commande!F239&lt;&gt;"",Commande!F239,"")</f>
        <v>8</v>
      </c>
      <c r="F343" s="55" t="str">
        <f>IF(Commande!D239&lt;&gt;"",Commande!D239,"")</f>
        <v>B</v>
      </c>
      <c r="G343" s="55" t="str">
        <f>IF(Commande!L239&lt;&gt;"",Commande!L239,"")</f>
        <v>M3</v>
      </c>
      <c r="H343" s="55" t="str">
        <f>IF(Commande!H239&lt;&gt;"",Commande!H239,"")</f>
        <v>E</v>
      </c>
      <c r="I343" s="55">
        <f>IF(Commande!I239&lt;&gt;"",Commande!I239,"")</f>
        <v>0.1</v>
      </c>
      <c r="J343" s="55">
        <f>IF($J$9=36,Commande!AB239,IF($J$9=37,Commande!AC239,IF($J$9=38,Commande!AD239,IF($J$9=39,Commande!AE239,IF($J$9=40,Commande!AF239,IF($J$9=41,Commande!AG239,IF($J$9=42,Commande!AH239,IF($J$9=43,Commande!AI239,IF($J$9=44,Commande!AJ239,IF($J$9=45,Commande!AK239,IF($J$9=46,Commande!AL239,IF($J$9=47,Commande!AL239,IF($J$9=48,Commande!AM239,IF($J$9=49,Commande!AN239,IF($J$9=50,Commande!AO239,IF($J$9=51,Commande!AP239,IF($J$9=52,Commande!AQ239,IF($J$9=1,Commande!AR239,IF($J$9=2,Commande!AS239,IF($J$9=3,Commande!AT239,IF($J$9=4,Commande!AU239,IF($J$9=5,Commande!AV239,IF($J$9=6,Commande!AW239,IF($J$9=7,Commande!AX239,IF($J$9=8,Commande!AY239,IF($J$9=9,Commande!AZ239,IF($J$9=10,Commande!BA239,IF($J$9=11,Commande!BB239,IF($J$9=12,Commande!BC239,IF($J$9=13,Commande!BD239,IF($J$9=14,Commande!BE239,IF($J$9=15,Commande!BF239,IF($J$9=16,Commande!BG239,IF($J$9=17,Commande!BH239,IF($J$9=18,Commande!BI239,IF($J$9=19,Commande!BJ239,IF($J$9=20,Commande!BK239,IF($J$9=21,Commande!BL239,IF($J$9=22,Commande!BM239,IF($J$9=23,Commande!BN239,IF($J$9=24,Commande!BO239,IF($J$9=25,Commande!BP239,IF($J$9=26,Commande!R239,IF($J$9=27,Commande!S239,IF($J$9=28,Commande!T239,IF($J$9=29,Commande!U239,IF($J$9=30,Commande!V239,IF($J$9=31,Commande!W239,IF($J$9=32,Commande!X239,IF($J$9=33,Commande!Y239,IF($J$9=34,Commande!Z239,IF($J$9=35,Commande!AA239,))))))))))))))))))))))))))))))))))))))))))))))))))))</f>
        <v>0</v>
      </c>
      <c r="K343" s="55" t="str">
        <f>IF(Commande!O239=0,"","Erreur")</f>
        <v/>
      </c>
    </row>
    <row r="344" spans="1:11" hidden="1">
      <c r="A344" s="91"/>
      <c r="B344" s="91"/>
      <c r="C344" s="92" t="s">
        <v>553</v>
      </c>
      <c r="D344" s="92"/>
      <c r="E344" s="91"/>
      <c r="F344" s="91"/>
      <c r="G344" s="91"/>
      <c r="H344" s="91"/>
      <c r="I344" s="91"/>
      <c r="J344" s="91">
        <f>SUBTOTAL(9,J343:J343)</f>
        <v>0</v>
      </c>
      <c r="K344" s="91"/>
    </row>
    <row r="345" spans="1:11">
      <c r="A345" s="55">
        <f>IF(Commande!A240&lt;&gt;"",Commande!A240,"")</f>
        <v>25930</v>
      </c>
      <c r="B345" s="55" t="str">
        <f>IF(Commande!J240&lt;&gt;"",Commande!J240,"")</f>
        <v>S3B</v>
      </c>
      <c r="C345" s="59" t="str">
        <f>IF(Commande!B240&lt;&gt;"",Commande!B240,"")</f>
        <v>PHLOX SUBULATA</v>
      </c>
      <c r="D345" s="59" t="str">
        <f>IF(Commande!C240&lt;&gt;"",Commande!C240,"")</f>
        <v>Emerald Cushion blue</v>
      </c>
      <c r="E345" s="55">
        <f>IF(Commande!F240&lt;&gt;"",Commande!F240,"")</f>
        <v>10</v>
      </c>
      <c r="F345" s="55" t="str">
        <f>IF(Commande!D240&lt;&gt;"",Commande!D240,"")</f>
        <v>B</v>
      </c>
      <c r="G345" s="55" t="str">
        <f>IF(Commande!L240&lt;&gt;"",Commande!L240,"")</f>
        <v>M3</v>
      </c>
      <c r="H345" s="55" t="str">
        <f>IF(Commande!H240&lt;&gt;"",Commande!H240,"")</f>
        <v>A</v>
      </c>
      <c r="I345" s="55" t="str">
        <f>IF(Commande!I240&lt;&gt;"",Commande!I240,"")</f>
        <v/>
      </c>
      <c r="J345" s="55">
        <f>IF($J$9=36,Commande!AB240,IF($J$9=37,Commande!AC240,IF($J$9=38,Commande!AD240,IF($J$9=39,Commande!AE240,IF($J$9=40,Commande!AF240,IF($J$9=41,Commande!AG240,IF($J$9=42,Commande!AH240,IF($J$9=43,Commande!AI240,IF($J$9=44,Commande!AJ240,IF($J$9=45,Commande!AK240,IF($J$9=46,Commande!AL240,IF($J$9=47,Commande!AL240,IF($J$9=48,Commande!AM240,IF($J$9=49,Commande!AN240,IF($J$9=50,Commande!AO240,IF($J$9=51,Commande!AP240,IF($J$9=52,Commande!AQ240,IF($J$9=1,Commande!AR240,IF($J$9=2,Commande!AS240,IF($J$9=3,Commande!AT240,IF($J$9=4,Commande!AU240,IF($J$9=5,Commande!AV240,IF($J$9=6,Commande!AW240,IF($J$9=7,Commande!AX240,IF($J$9=8,Commande!AY240,IF($J$9=9,Commande!AZ240,IF($J$9=10,Commande!BA240,IF($J$9=11,Commande!BB240,IF($J$9=12,Commande!BC240,IF($J$9=13,Commande!BD240,IF($J$9=14,Commande!BE240,IF($J$9=15,Commande!BF240,IF($J$9=16,Commande!BG240,IF($J$9=17,Commande!BH240,IF($J$9=18,Commande!BI240,IF($J$9=19,Commande!BJ240,IF($J$9=20,Commande!BK240,IF($J$9=21,Commande!BL240,IF($J$9=22,Commande!BM240,IF($J$9=23,Commande!BN240,IF($J$9=24,Commande!BO240,IF($J$9=25,Commande!BP240,IF($J$9=26,Commande!R240,IF($J$9=27,Commande!S240,IF($J$9=28,Commande!T240,IF($J$9=29,Commande!U240,IF($J$9=30,Commande!V240,IF($J$9=31,Commande!W240,IF($J$9=32,Commande!X240,IF($J$9=33,Commande!Y240,IF($J$9=34,Commande!Z240,IF($J$9=35,Commande!AA240,))))))))))))))))))))))))))))))))))))))))))))))))))))</f>
        <v>0</v>
      </c>
      <c r="K345" s="55" t="str">
        <f>IF(Commande!O240=0,"","Erreur")</f>
        <v/>
      </c>
    </row>
    <row r="346" spans="1:11">
      <c r="A346" s="55">
        <f>IF(Commande!A241&lt;&gt;"",Commande!A241,"")</f>
        <v>25931</v>
      </c>
      <c r="B346" s="55" t="str">
        <f>IF(Commande!J241&lt;&gt;"",Commande!J241,"")</f>
        <v>S3B</v>
      </c>
      <c r="C346" s="59" t="str">
        <f>IF(Commande!B241&lt;&gt;"",Commande!B241,"")</f>
        <v>PHLOX SUBULATA</v>
      </c>
      <c r="D346" s="59" t="str">
        <f>IF(Commande!C241&lt;&gt;"",Commande!C241,"")</f>
        <v>Mc Daniel's Cushion (rose)</v>
      </c>
      <c r="E346" s="55">
        <f>IF(Commande!F241&lt;&gt;"",Commande!F241,"")</f>
        <v>10</v>
      </c>
      <c r="F346" s="55" t="str">
        <f>IF(Commande!D241&lt;&gt;"",Commande!D241,"")</f>
        <v>B</v>
      </c>
      <c r="G346" s="55" t="str">
        <f>IF(Commande!L241&lt;&gt;"",Commande!L241,"")</f>
        <v>M3</v>
      </c>
      <c r="H346" s="55" t="str">
        <f>IF(Commande!H241&lt;&gt;"",Commande!H241,"")</f>
        <v>A</v>
      </c>
      <c r="I346" s="55" t="str">
        <f>IF(Commande!I241&lt;&gt;"",Commande!I241,"")</f>
        <v/>
      </c>
      <c r="J346" s="55">
        <f>IF($J$9=36,Commande!AB241,IF($J$9=37,Commande!AC241,IF($J$9=38,Commande!AD241,IF($J$9=39,Commande!AE241,IF($J$9=40,Commande!AF241,IF($J$9=41,Commande!AG241,IF($J$9=42,Commande!AH241,IF($J$9=43,Commande!AI241,IF($J$9=44,Commande!AJ241,IF($J$9=45,Commande!AK241,IF($J$9=46,Commande!AL241,IF($J$9=47,Commande!AL241,IF($J$9=48,Commande!AM241,IF($J$9=49,Commande!AN241,IF($J$9=50,Commande!AO241,IF($J$9=51,Commande!AP241,IF($J$9=52,Commande!AQ241,IF($J$9=1,Commande!AR241,IF($J$9=2,Commande!AS241,IF($J$9=3,Commande!AT241,IF($J$9=4,Commande!AU241,IF($J$9=5,Commande!AV241,IF($J$9=6,Commande!AW241,IF($J$9=7,Commande!AX241,IF($J$9=8,Commande!AY241,IF($J$9=9,Commande!AZ241,IF($J$9=10,Commande!BA241,IF($J$9=11,Commande!BB241,IF($J$9=12,Commande!BC241,IF($J$9=13,Commande!BD241,IF($J$9=14,Commande!BE241,IF($J$9=15,Commande!BF241,IF($J$9=16,Commande!BG241,IF($J$9=17,Commande!BH241,IF($J$9=18,Commande!BI241,IF($J$9=19,Commande!BJ241,IF($J$9=20,Commande!BK241,IF($J$9=21,Commande!BL241,IF($J$9=22,Commande!BM241,IF($J$9=23,Commande!BN241,IF($J$9=24,Commande!BO241,IF($J$9=25,Commande!BP241,IF($J$9=26,Commande!R241,IF($J$9=27,Commande!S241,IF($J$9=28,Commande!T241,IF($J$9=29,Commande!U241,IF($J$9=30,Commande!V241,IF($J$9=31,Commande!W241,IF($J$9=32,Commande!X241,IF($J$9=33,Commande!Y241,IF($J$9=34,Commande!Z241,IF($J$9=35,Commande!AA241,))))))))))))))))))))))))))))))))))))))))))))))))))))</f>
        <v>0</v>
      </c>
      <c r="K346" s="55" t="str">
        <f>IF(Commande!O241=0,"","Erreur")</f>
        <v/>
      </c>
    </row>
    <row r="347" spans="1:11">
      <c r="A347" s="55">
        <f>IF(Commande!A242&lt;&gt;"",Commande!A242,"")</f>
        <v>27506</v>
      </c>
      <c r="B347" s="55" t="str">
        <f>IF(Commande!J242&lt;&gt;"",Commande!J242,"")</f>
        <v>S3B</v>
      </c>
      <c r="C347" s="59" t="str">
        <f>IF(Commande!B242&lt;&gt;"",Commande!B242,"")</f>
        <v>PHLOX SUBULATA</v>
      </c>
      <c r="D347" s="59" t="str">
        <f>IF(Commande!C242&lt;&gt;"",Commande!C242,"")</f>
        <v>Pharao Red Eyes</v>
      </c>
      <c r="E347" s="55">
        <f>IF(Commande!F242&lt;&gt;"",Commande!F242,"")</f>
        <v>10</v>
      </c>
      <c r="F347" s="55" t="str">
        <f>IF(Commande!D242&lt;&gt;"",Commande!D242,"")</f>
        <v>B</v>
      </c>
      <c r="G347" s="55" t="str">
        <f>IF(Commande!L242&lt;&gt;"",Commande!L242,"")</f>
        <v>M3</v>
      </c>
      <c r="H347" s="55" t="str">
        <f>IF(Commande!H242&lt;&gt;"",Commande!H242,"")</f>
        <v>A</v>
      </c>
      <c r="I347" s="55" t="str">
        <f>IF(Commande!I242&lt;&gt;"",Commande!I242,"")</f>
        <v/>
      </c>
      <c r="J347" s="55">
        <f>IF($J$9=36,Commande!AB242,IF($J$9=37,Commande!AC242,IF($J$9=38,Commande!AD242,IF($J$9=39,Commande!AE242,IF($J$9=40,Commande!AF242,IF($J$9=41,Commande!AG242,IF($J$9=42,Commande!AH242,IF($J$9=43,Commande!AI242,IF($J$9=44,Commande!AJ242,IF($J$9=45,Commande!AK242,IF($J$9=46,Commande!AL242,IF($J$9=47,Commande!AL242,IF($J$9=48,Commande!AM242,IF($J$9=49,Commande!AN242,IF($J$9=50,Commande!AO242,IF($J$9=51,Commande!AP242,IF($J$9=52,Commande!AQ242,IF($J$9=1,Commande!AR242,IF($J$9=2,Commande!AS242,IF($J$9=3,Commande!AT242,IF($J$9=4,Commande!AU242,IF($J$9=5,Commande!AV242,IF($J$9=6,Commande!AW242,IF($J$9=7,Commande!AX242,IF($J$9=8,Commande!AY242,IF($J$9=9,Commande!AZ242,IF($J$9=10,Commande!BA242,IF($J$9=11,Commande!BB242,IF($J$9=12,Commande!BC242,IF($J$9=13,Commande!BD242,IF($J$9=14,Commande!BE242,IF($J$9=15,Commande!BF242,IF($J$9=16,Commande!BG242,IF($J$9=17,Commande!BH242,IF($J$9=18,Commande!BI242,IF($J$9=19,Commande!BJ242,IF($J$9=20,Commande!BK242,IF($J$9=21,Commande!BL242,IF($J$9=22,Commande!BM242,IF($J$9=23,Commande!BN242,IF($J$9=24,Commande!BO242,IF($J$9=25,Commande!BP242,IF($J$9=26,Commande!R242,IF($J$9=27,Commande!S242,IF($J$9=28,Commande!T242,IF($J$9=29,Commande!U242,IF($J$9=30,Commande!V242,IF($J$9=31,Commande!W242,IF($J$9=32,Commande!X242,IF($J$9=33,Commande!Y242,IF($J$9=34,Commande!Z242,IF($J$9=35,Commande!AA242,))))))))))))))))))))))))))))))))))))))))))))))))))))</f>
        <v>0</v>
      </c>
      <c r="K347" s="55" t="str">
        <f>IF(Commande!O242=0,"","Erreur")</f>
        <v/>
      </c>
    </row>
    <row r="348" spans="1:11" hidden="1">
      <c r="A348" s="91"/>
      <c r="B348" s="91"/>
      <c r="C348" s="92" t="s">
        <v>839</v>
      </c>
      <c r="D348" s="92"/>
      <c r="E348" s="91"/>
      <c r="F348" s="91"/>
      <c r="G348" s="91"/>
      <c r="H348" s="91"/>
      <c r="I348" s="91"/>
      <c r="J348" s="91">
        <f>SUBTOTAL(9,J345:J347)</f>
        <v>0</v>
      </c>
      <c r="K348" s="91"/>
    </row>
    <row r="349" spans="1:11">
      <c r="A349" s="55">
        <f>IF(Commande!A243&lt;&gt;"",Commande!A243,"")</f>
        <v>345</v>
      </c>
      <c r="B349" s="55" t="str">
        <f>IF(Commande!J243&lt;&gt;"",Commande!J243,"")</f>
        <v>S10</v>
      </c>
      <c r="C349" s="59" t="str">
        <f>IF(Commande!B243&lt;&gt;"",Commande!B243,"")</f>
        <v>PHYGELIUS FUCHSIA DU CAP</v>
      </c>
      <c r="D349" s="59" t="str">
        <f>IF(Commande!C243&lt;&gt;"",Commande!C243,"")</f>
        <v>Orange</v>
      </c>
      <c r="E349" s="55">
        <f>IF(Commande!F243&lt;&gt;"",Commande!F243,"")</f>
        <v>6</v>
      </c>
      <c r="F349" s="55" t="str">
        <f>IF(Commande!D243&lt;&gt;"",Commande!D243,"")</f>
        <v>B</v>
      </c>
      <c r="G349" s="55" t="str">
        <f>IF(Commande!L243&lt;&gt;"",Commande!L243,"")</f>
        <v>M3</v>
      </c>
      <c r="H349" s="55" t="str">
        <f>IF(Commande!H243&lt;&gt;"",Commande!H243,"")</f>
        <v>A</v>
      </c>
      <c r="I349" s="55">
        <f>IF(Commande!I243&lt;&gt;"",Commande!I243,"")</f>
        <v>0.14000000000000001</v>
      </c>
      <c r="J349" s="55">
        <f>IF($J$9=36,Commande!AB243,IF($J$9=37,Commande!AC243,IF($J$9=38,Commande!AD243,IF($J$9=39,Commande!AE243,IF($J$9=40,Commande!AF243,IF($J$9=41,Commande!AG243,IF($J$9=42,Commande!AH243,IF($J$9=43,Commande!AI243,IF($J$9=44,Commande!AJ243,IF($J$9=45,Commande!AK243,IF($J$9=46,Commande!AL243,IF($J$9=47,Commande!AL243,IF($J$9=48,Commande!AM243,IF($J$9=49,Commande!AN243,IF($J$9=50,Commande!AO243,IF($J$9=51,Commande!AP243,IF($J$9=52,Commande!AQ243,IF($J$9=1,Commande!AR243,IF($J$9=2,Commande!AS243,IF($J$9=3,Commande!AT243,IF($J$9=4,Commande!AU243,IF($J$9=5,Commande!AV243,IF($J$9=6,Commande!AW243,IF($J$9=7,Commande!AX243,IF($J$9=8,Commande!AY243,IF($J$9=9,Commande!AZ243,IF($J$9=10,Commande!BA243,IF($J$9=11,Commande!BB243,IF($J$9=12,Commande!BC243,IF($J$9=13,Commande!BD243,IF($J$9=14,Commande!BE243,IF($J$9=15,Commande!BF243,IF($J$9=16,Commande!BG243,IF($J$9=17,Commande!BH243,IF($J$9=18,Commande!BI243,IF($J$9=19,Commande!BJ243,IF($J$9=20,Commande!BK243,IF($J$9=21,Commande!BL243,IF($J$9=22,Commande!BM243,IF($J$9=23,Commande!BN243,IF($J$9=24,Commande!BO243,IF($J$9=25,Commande!BP243,IF($J$9=26,Commande!R243,IF($J$9=27,Commande!S243,IF($J$9=28,Commande!T243,IF($J$9=29,Commande!U243,IF($J$9=30,Commande!V243,IF($J$9=31,Commande!W243,IF($J$9=32,Commande!X243,IF($J$9=33,Commande!Y243,IF($J$9=34,Commande!Z243,IF($J$9=35,Commande!AA243,))))))))))))))))))))))))))))))))))))))))))))))))))))</f>
        <v>0</v>
      </c>
      <c r="K349" s="55" t="str">
        <f>IF(Commande!O243=0,"","Erreur")</f>
        <v/>
      </c>
    </row>
    <row r="350" spans="1:11">
      <c r="A350" s="55">
        <f>IF(Commande!A244&lt;&gt;"",Commande!A244,"")</f>
        <v>2951</v>
      </c>
      <c r="B350" s="55" t="str">
        <f>IF(Commande!J244&lt;&gt;"",Commande!J244,"")</f>
        <v>S10</v>
      </c>
      <c r="C350" s="59" t="str">
        <f>IF(Commande!B244&lt;&gt;"",Commande!B244,"")</f>
        <v>PHYGELIUS FUCHSIA DU CAP</v>
      </c>
      <c r="D350" s="59" t="str">
        <f>IF(Commande!C244&lt;&gt;"",Commande!C244,"")</f>
        <v>Rouge</v>
      </c>
      <c r="E350" s="55">
        <f>IF(Commande!F244&lt;&gt;"",Commande!F244,"")</f>
        <v>6</v>
      </c>
      <c r="F350" s="55" t="str">
        <f>IF(Commande!D244&lt;&gt;"",Commande!D244,"")</f>
        <v>B</v>
      </c>
      <c r="G350" s="55" t="str">
        <f>IF(Commande!L244&lt;&gt;"",Commande!L244,"")</f>
        <v>M3</v>
      </c>
      <c r="H350" s="55" t="str">
        <f>IF(Commande!H244&lt;&gt;"",Commande!H244,"")</f>
        <v>A</v>
      </c>
      <c r="I350" s="55">
        <f>IF(Commande!I244&lt;&gt;"",Commande!I244,"")</f>
        <v>0.14000000000000001</v>
      </c>
      <c r="J350" s="55">
        <f>IF($J$9=36,Commande!AB244,IF($J$9=37,Commande!AC244,IF($J$9=38,Commande!AD244,IF($J$9=39,Commande!AE244,IF($J$9=40,Commande!AF244,IF($J$9=41,Commande!AG244,IF($J$9=42,Commande!AH244,IF($J$9=43,Commande!AI244,IF($J$9=44,Commande!AJ244,IF($J$9=45,Commande!AK244,IF($J$9=46,Commande!AL244,IF($J$9=47,Commande!AL244,IF($J$9=48,Commande!AM244,IF($J$9=49,Commande!AN244,IF($J$9=50,Commande!AO244,IF($J$9=51,Commande!AP244,IF($J$9=52,Commande!AQ244,IF($J$9=1,Commande!AR244,IF($J$9=2,Commande!AS244,IF($J$9=3,Commande!AT244,IF($J$9=4,Commande!AU244,IF($J$9=5,Commande!AV244,IF($J$9=6,Commande!AW244,IF($J$9=7,Commande!AX244,IF($J$9=8,Commande!AY244,IF($J$9=9,Commande!AZ244,IF($J$9=10,Commande!BA244,IF($J$9=11,Commande!BB244,IF($J$9=12,Commande!BC244,IF($J$9=13,Commande!BD244,IF($J$9=14,Commande!BE244,IF($J$9=15,Commande!BF244,IF($J$9=16,Commande!BG244,IF($J$9=17,Commande!BH244,IF($J$9=18,Commande!BI244,IF($J$9=19,Commande!BJ244,IF($J$9=20,Commande!BK244,IF($J$9=21,Commande!BL244,IF($J$9=22,Commande!BM244,IF($J$9=23,Commande!BN244,IF($J$9=24,Commande!BO244,IF($J$9=25,Commande!BP244,IF($J$9=26,Commande!R244,IF($J$9=27,Commande!S244,IF($J$9=28,Commande!T244,IF($J$9=29,Commande!U244,IF($J$9=30,Commande!V244,IF($J$9=31,Commande!W244,IF($J$9=32,Commande!X244,IF($J$9=33,Commande!Y244,IF($J$9=34,Commande!Z244,IF($J$9=35,Commande!AA244,))))))))))))))))))))))))))))))))))))))))))))))))))))</f>
        <v>0</v>
      </c>
      <c r="K350" s="55" t="str">
        <f>IF(Commande!O244=0,"","Erreur")</f>
        <v/>
      </c>
    </row>
    <row r="351" spans="1:11" hidden="1">
      <c r="A351" s="91"/>
      <c r="B351" s="91"/>
      <c r="C351" s="92" t="s">
        <v>554</v>
      </c>
      <c r="D351" s="92"/>
      <c r="E351" s="91"/>
      <c r="F351" s="91"/>
      <c r="G351" s="91"/>
      <c r="H351" s="91"/>
      <c r="I351" s="91"/>
      <c r="J351" s="91">
        <f>SUBTOTAL(9,J349:J350)</f>
        <v>0</v>
      </c>
      <c r="K351" s="91"/>
    </row>
    <row r="352" spans="1:11">
      <c r="A352" s="55">
        <f>IF(Commande!A245&lt;&gt;"",Commande!A245,"")</f>
        <v>10132</v>
      </c>
      <c r="B352" s="55" t="str">
        <f>IF(Commande!J245&lt;&gt;"",Commande!J245,"")</f>
        <v>S2</v>
      </c>
      <c r="C352" s="59" t="str">
        <f>IF(Commande!B245&lt;&gt;"",Commande!B245,"")</f>
        <v>PLUMBAGO AURICULATA</v>
      </c>
      <c r="D352" s="59" t="str">
        <f>IF(Commande!C245&lt;&gt;"",Commande!C245,"")</f>
        <v>Blanc</v>
      </c>
      <c r="E352" s="55">
        <f>IF(Commande!F245&lt;&gt;"",Commande!F245,"")</f>
        <v>10</v>
      </c>
      <c r="F352" s="55" t="str">
        <f>IF(Commande!D245&lt;&gt;"",Commande!D245,"")</f>
        <v>B</v>
      </c>
      <c r="G352" s="55" t="str">
        <f>IF(Commande!L245&lt;&gt;"",Commande!L245,"")</f>
        <v>M3</v>
      </c>
      <c r="H352" s="55" t="str">
        <f>IF(Commande!H245&lt;&gt;"",Commande!H245,"")</f>
        <v>E</v>
      </c>
      <c r="I352" s="55" t="str">
        <f>IF(Commande!I245&lt;&gt;"",Commande!I245,"")</f>
        <v/>
      </c>
      <c r="J352" s="55">
        <f>IF($J$9=36,Commande!AB245,IF($J$9=37,Commande!AC245,IF($J$9=38,Commande!AD245,IF($J$9=39,Commande!AE245,IF($J$9=40,Commande!AF245,IF($J$9=41,Commande!AG245,IF($J$9=42,Commande!AH245,IF($J$9=43,Commande!AI245,IF($J$9=44,Commande!AJ245,IF($J$9=45,Commande!AK245,IF($J$9=46,Commande!AL245,IF($J$9=47,Commande!AL245,IF($J$9=48,Commande!AM245,IF($J$9=49,Commande!AN245,IF($J$9=50,Commande!AO245,IF($J$9=51,Commande!AP245,IF($J$9=52,Commande!AQ245,IF($J$9=1,Commande!AR245,IF($J$9=2,Commande!AS245,IF($J$9=3,Commande!AT245,IF($J$9=4,Commande!AU245,IF($J$9=5,Commande!AV245,IF($J$9=6,Commande!AW245,IF($J$9=7,Commande!AX245,IF($J$9=8,Commande!AY245,IF($J$9=9,Commande!AZ245,IF($J$9=10,Commande!BA245,IF($J$9=11,Commande!BB245,IF($J$9=12,Commande!BC245,IF($J$9=13,Commande!BD245,IF($J$9=14,Commande!BE245,IF($J$9=15,Commande!BF245,IF($J$9=16,Commande!BG245,IF($J$9=17,Commande!BH245,IF($J$9=18,Commande!BI245,IF($J$9=19,Commande!BJ245,IF($J$9=20,Commande!BK245,IF($J$9=21,Commande!BL245,IF($J$9=22,Commande!BM245,IF($J$9=23,Commande!BN245,IF($J$9=24,Commande!BO245,IF($J$9=25,Commande!BP245,IF($J$9=26,Commande!R245,IF($J$9=27,Commande!S245,IF($J$9=28,Commande!T245,IF($J$9=29,Commande!U245,IF($J$9=30,Commande!V245,IF($J$9=31,Commande!W245,IF($J$9=32,Commande!X245,IF($J$9=33,Commande!Y245,IF($J$9=34,Commande!Z245,IF($J$9=35,Commande!AA245,))))))))))))))))))))))))))))))))))))))))))))))))))))</f>
        <v>0</v>
      </c>
      <c r="K352" s="55" t="str">
        <f>IF(Commande!O245=0,"","Erreur")</f>
        <v/>
      </c>
    </row>
    <row r="353" spans="1:11">
      <c r="A353" s="55">
        <f>IF(Commande!A246&lt;&gt;"",Commande!A246,"")</f>
        <v>2788</v>
      </c>
      <c r="B353" s="55" t="str">
        <f>IF(Commande!J246&lt;&gt;"",Commande!J246,"")</f>
        <v>S2</v>
      </c>
      <c r="C353" s="59" t="str">
        <f>IF(Commande!B246&lt;&gt;"",Commande!B246,"")</f>
        <v>PLUMBAGO AURICULATA</v>
      </c>
      <c r="D353" s="59" t="str">
        <f>IF(Commande!C246&lt;&gt;"",Commande!C246,"")</f>
        <v>Bleu</v>
      </c>
      <c r="E353" s="55">
        <f>IF(Commande!F246&lt;&gt;"",Commande!F246,"")</f>
        <v>10</v>
      </c>
      <c r="F353" s="55" t="str">
        <f>IF(Commande!D246&lt;&gt;"",Commande!D246,"")</f>
        <v>B</v>
      </c>
      <c r="G353" s="55" t="str">
        <f>IF(Commande!L246&lt;&gt;"",Commande!L246,"")</f>
        <v>M3</v>
      </c>
      <c r="H353" s="55" t="str">
        <f>IF(Commande!H246&lt;&gt;"",Commande!H246,"")</f>
        <v>E</v>
      </c>
      <c r="I353" s="55" t="str">
        <f>IF(Commande!I246&lt;&gt;"",Commande!I246,"")</f>
        <v/>
      </c>
      <c r="J353" s="55">
        <f>IF($J$9=36,Commande!AB246,IF($J$9=37,Commande!AC246,IF($J$9=38,Commande!AD246,IF($J$9=39,Commande!AE246,IF($J$9=40,Commande!AF246,IF($J$9=41,Commande!AG246,IF($J$9=42,Commande!AH246,IF($J$9=43,Commande!AI246,IF($J$9=44,Commande!AJ246,IF($J$9=45,Commande!AK246,IF($J$9=46,Commande!AL246,IF($J$9=47,Commande!AL246,IF($J$9=48,Commande!AM246,IF($J$9=49,Commande!AN246,IF($J$9=50,Commande!AO246,IF($J$9=51,Commande!AP246,IF($J$9=52,Commande!AQ246,IF($J$9=1,Commande!AR246,IF($J$9=2,Commande!AS246,IF($J$9=3,Commande!AT246,IF($J$9=4,Commande!AU246,IF($J$9=5,Commande!AV246,IF($J$9=6,Commande!AW246,IF($J$9=7,Commande!AX246,IF($J$9=8,Commande!AY246,IF($J$9=9,Commande!AZ246,IF($J$9=10,Commande!BA246,IF($J$9=11,Commande!BB246,IF($J$9=12,Commande!BC246,IF($J$9=13,Commande!BD246,IF($J$9=14,Commande!BE246,IF($J$9=15,Commande!BF246,IF($J$9=16,Commande!BG246,IF($J$9=17,Commande!BH246,IF($J$9=18,Commande!BI246,IF($J$9=19,Commande!BJ246,IF($J$9=20,Commande!BK246,IF($J$9=21,Commande!BL246,IF($J$9=22,Commande!BM246,IF($J$9=23,Commande!BN246,IF($J$9=24,Commande!BO246,IF($J$9=25,Commande!BP246,IF($J$9=26,Commande!R246,IF($J$9=27,Commande!S246,IF($J$9=28,Commande!T246,IF($J$9=29,Commande!U246,IF($J$9=30,Commande!V246,IF($J$9=31,Commande!W246,IF($J$9=32,Commande!X246,IF($J$9=33,Commande!Y246,IF($J$9=34,Commande!Z246,IF($J$9=35,Commande!AA246,))))))))))))))))))))))))))))))))))))))))))))))))))))</f>
        <v>0</v>
      </c>
      <c r="K353" s="55" t="str">
        <f>IF(Commande!O246=0,"","Erreur")</f>
        <v/>
      </c>
    </row>
    <row r="354" spans="1:11" hidden="1">
      <c r="A354" s="91"/>
      <c r="B354" s="91"/>
      <c r="C354" s="92" t="s">
        <v>556</v>
      </c>
      <c r="D354" s="92"/>
      <c r="E354" s="91"/>
      <c r="F354" s="91"/>
      <c r="G354" s="91"/>
      <c r="H354" s="91"/>
      <c r="I354" s="91"/>
      <c r="J354" s="91">
        <f>SUBTOTAL(9,J352:J353)</f>
        <v>0</v>
      </c>
      <c r="K354" s="91"/>
    </row>
    <row r="355" spans="1:11" hidden="1">
      <c r="A355" s="55" t="str">
        <f>IF(Commande!A247&lt;&gt;"",Commande!A247,"")</f>
        <v/>
      </c>
      <c r="B355" s="55" t="str">
        <f>IF(Commande!J247&lt;&gt;"",Commande!J247,"")</f>
        <v>L</v>
      </c>
      <c r="C355" s="59" t="str">
        <f>IF(Commande!B247&lt;&gt;"",Commande!B247,"")</f>
        <v>R</v>
      </c>
      <c r="D355" s="59" t="str">
        <f>IF(Commande!C247&lt;&gt;"",Commande!C247,"")</f>
        <v/>
      </c>
      <c r="E355" s="55" t="str">
        <f>IF(Commande!F247&lt;&gt;"",Commande!F247,"")</f>
        <v/>
      </c>
      <c r="F355" s="55" t="str">
        <f>IF(Commande!D247&lt;&gt;"",Commande!D247,"")</f>
        <v/>
      </c>
      <c r="G355" s="55" t="str">
        <f>IF(Commande!L247&lt;&gt;"",Commande!L247,"")</f>
        <v/>
      </c>
      <c r="H355" s="55" t="str">
        <f>IF(Commande!H247&lt;&gt;"",Commande!H247,"")</f>
        <v/>
      </c>
      <c r="I355" s="55" t="str">
        <f>IF(Commande!I247&lt;&gt;"",Commande!I247,"")</f>
        <v/>
      </c>
      <c r="J355" s="55">
        <f>IF($J$9=36,Commande!AB247,IF($J$9=37,Commande!AC247,IF($J$9=38,Commande!AD247,IF($J$9=39,Commande!AE247,IF($J$9=40,Commande!AF247,IF($J$9=41,Commande!AG247,IF($J$9=42,Commande!AH247,IF($J$9=43,Commande!AI247,IF($J$9=44,Commande!AJ247,IF($J$9=45,Commande!AK247,IF($J$9=46,Commande!AL247,IF($J$9=47,Commande!AL247,IF($J$9=48,Commande!AM247,IF($J$9=49,Commande!AN247,IF($J$9=50,Commande!AO247,IF($J$9=51,Commande!AP247,IF($J$9=52,Commande!AQ247,IF($J$9=1,Commande!AR247,IF($J$9=2,Commande!AS247,IF($J$9=3,Commande!AT247,IF($J$9=4,Commande!AU247,IF($J$9=5,Commande!AV247,IF($J$9=6,Commande!AW247,IF($J$9=7,Commande!AX247,IF($J$9=8,Commande!AY247,IF($J$9=9,Commande!AZ247,IF($J$9=10,Commande!BA247,IF($J$9=11,Commande!BB247,IF($J$9=12,Commande!BC247,IF($J$9=13,Commande!BD247,IF($J$9=14,Commande!BE247,IF($J$9=15,Commande!BF247,IF($J$9=16,Commande!BG247,IF($J$9=17,Commande!BH247,IF($J$9=18,Commande!BI247,IF($J$9=19,Commande!BJ247,IF($J$9=20,Commande!BK247,IF($J$9=21,Commande!BL247,IF($J$9=22,Commande!BM247,IF($J$9=23,Commande!BN247,IF($J$9=24,Commande!BO247,IF($J$9=25,Commande!BP247,IF($J$9=26,Commande!R247,IF($J$9=27,Commande!S247,IF($J$9=28,Commande!T247,IF($J$9=29,Commande!U247,IF($J$9=30,Commande!V247,IF($J$9=31,Commande!W247,IF($J$9=32,Commande!X247,IF($J$9=33,Commande!Y247,IF($J$9=34,Commande!Z247,IF($J$9=35,Commande!AA247,))))))))))))))))))))))))))))))))))))))))))))))))))))</f>
        <v>0</v>
      </c>
      <c r="K355" s="55" t="str">
        <f>IF(Commande!O247=0,"","Erreur")</f>
        <v/>
      </c>
    </row>
    <row r="356" spans="1:11">
      <c r="A356" s="55">
        <f>IF(Commande!A248&lt;&gt;"",Commande!A248,"")</f>
        <v>27527</v>
      </c>
      <c r="B356" s="55" t="str">
        <f>IF(Commande!J248&lt;&gt;"",Commande!J248,"")</f>
        <v>S2</v>
      </c>
      <c r="C356" s="59" t="str">
        <f>IF(Commande!B248&lt;&gt;"",Commande!B248,"")</f>
        <v>RUDBECKIA FULGIDA</v>
      </c>
      <c r="D356" s="59" t="str">
        <f>IF(Commande!C248&lt;&gt;"",Commande!C248,"")</f>
        <v>GoldBlitz</v>
      </c>
      <c r="E356" s="55">
        <f>IF(Commande!F248&lt;&gt;"",Commande!F248,"")</f>
        <v>8</v>
      </c>
      <c r="F356" s="55" t="str">
        <f>IF(Commande!D248&lt;&gt;"",Commande!D248,"")</f>
        <v>S</v>
      </c>
      <c r="G356" s="55" t="str">
        <f>IF(Commande!L248&lt;&gt;"",Commande!L248,"")</f>
        <v>M3</v>
      </c>
      <c r="H356" s="55" t="str">
        <f>IF(Commande!H248&lt;&gt;"",Commande!H248,"")</f>
        <v>B</v>
      </c>
      <c r="I356" s="55" t="str">
        <f>IF(Commande!I248&lt;&gt;"",Commande!I248,"")</f>
        <v/>
      </c>
      <c r="J356" s="55">
        <f>IF($J$9=36,Commande!AB248,IF($J$9=37,Commande!AC248,IF($J$9=38,Commande!AD248,IF($J$9=39,Commande!AE248,IF($J$9=40,Commande!AF248,IF($J$9=41,Commande!AG248,IF($J$9=42,Commande!AH248,IF($J$9=43,Commande!AI248,IF($J$9=44,Commande!AJ248,IF($J$9=45,Commande!AK248,IF($J$9=46,Commande!AL248,IF($J$9=47,Commande!AL248,IF($J$9=48,Commande!AM248,IF($J$9=49,Commande!AN248,IF($J$9=50,Commande!AO248,IF($J$9=51,Commande!AP248,IF($J$9=52,Commande!AQ248,IF($J$9=1,Commande!AR248,IF($J$9=2,Commande!AS248,IF($J$9=3,Commande!AT248,IF($J$9=4,Commande!AU248,IF($J$9=5,Commande!AV248,IF($J$9=6,Commande!AW248,IF($J$9=7,Commande!AX248,IF($J$9=8,Commande!AY248,IF($J$9=9,Commande!AZ248,IF($J$9=10,Commande!BA248,IF($J$9=11,Commande!BB248,IF($J$9=12,Commande!BC248,IF($J$9=13,Commande!BD248,IF($J$9=14,Commande!BE248,IF($J$9=15,Commande!BF248,IF($J$9=16,Commande!BG248,IF($J$9=17,Commande!BH248,IF($J$9=18,Commande!BI248,IF($J$9=19,Commande!BJ248,IF($J$9=20,Commande!BK248,IF($J$9=21,Commande!BL248,IF($J$9=22,Commande!BM248,IF($J$9=23,Commande!BN248,IF($J$9=24,Commande!BO248,IF($J$9=25,Commande!BP248,IF($J$9=26,Commande!R248,IF($J$9=27,Commande!S248,IF($J$9=28,Commande!T248,IF($J$9=29,Commande!U248,IF($J$9=30,Commande!V248,IF($J$9=31,Commande!W248,IF($J$9=32,Commande!X248,IF($J$9=33,Commande!Y248,IF($J$9=34,Commande!Z248,IF($J$9=35,Commande!AA248,))))))))))))))))))))))))))))))))))))))))))))))))))))</f>
        <v>0</v>
      </c>
      <c r="K356" s="55" t="str">
        <f>IF(Commande!O248=0,"","Erreur")</f>
        <v/>
      </c>
    </row>
    <row r="357" spans="1:11" hidden="1">
      <c r="A357" s="91"/>
      <c r="B357" s="91"/>
      <c r="C357" s="92" t="s">
        <v>840</v>
      </c>
      <c r="D357" s="92"/>
      <c r="E357" s="91"/>
      <c r="F357" s="91"/>
      <c r="G357" s="91"/>
      <c r="H357" s="91"/>
      <c r="I357" s="91"/>
      <c r="J357" s="91">
        <f>SUBTOTAL(9,J355:J356)</f>
        <v>0</v>
      </c>
      <c r="K357" s="91"/>
    </row>
    <row r="358" spans="1:11" hidden="1">
      <c r="A358" s="55" t="str">
        <f>IF(Commande!A249&lt;&gt;"",Commande!A249,"")</f>
        <v/>
      </c>
      <c r="B358" s="55" t="str">
        <f>IF(Commande!J249&lt;&gt;"",Commande!J249,"")</f>
        <v>L</v>
      </c>
      <c r="C358" s="59" t="str">
        <f>IF(Commande!B249&lt;&gt;"",Commande!B249,"")</f>
        <v>S</v>
      </c>
      <c r="D358" s="59" t="str">
        <f>IF(Commande!C249&lt;&gt;"",Commande!C249,"")</f>
        <v/>
      </c>
      <c r="E358" s="55" t="str">
        <f>IF(Commande!F249&lt;&gt;"",Commande!F249,"")</f>
        <v/>
      </c>
      <c r="F358" s="55" t="str">
        <f>IF(Commande!D249&lt;&gt;"",Commande!D249,"")</f>
        <v/>
      </c>
      <c r="G358" s="55" t="str">
        <f>IF(Commande!L249&lt;&gt;"",Commande!L249,"")</f>
        <v/>
      </c>
      <c r="H358" s="55" t="str">
        <f>IF(Commande!H249&lt;&gt;"",Commande!H249,"")</f>
        <v/>
      </c>
      <c r="I358" s="55" t="str">
        <f>IF(Commande!I249&lt;&gt;"",Commande!I249,"")</f>
        <v/>
      </c>
      <c r="J358" s="55">
        <f>IF($J$9=36,Commande!AB249,IF($J$9=37,Commande!AC249,IF($J$9=38,Commande!AD249,IF($J$9=39,Commande!AE249,IF($J$9=40,Commande!AF249,IF($J$9=41,Commande!AG249,IF($J$9=42,Commande!AH249,IF($J$9=43,Commande!AI249,IF($J$9=44,Commande!AJ249,IF($J$9=45,Commande!AK249,IF($J$9=46,Commande!AL249,IF($J$9=47,Commande!AL249,IF($J$9=48,Commande!AM249,IF($J$9=49,Commande!AN249,IF($J$9=50,Commande!AO249,IF($J$9=51,Commande!AP249,IF($J$9=52,Commande!AQ249,IF($J$9=1,Commande!AR249,IF($J$9=2,Commande!AS249,IF($J$9=3,Commande!AT249,IF($J$9=4,Commande!AU249,IF($J$9=5,Commande!AV249,IF($J$9=6,Commande!AW249,IF($J$9=7,Commande!AX249,IF($J$9=8,Commande!AY249,IF($J$9=9,Commande!AZ249,IF($J$9=10,Commande!BA249,IF($J$9=11,Commande!BB249,IF($J$9=12,Commande!BC249,IF($J$9=13,Commande!BD249,IF($J$9=14,Commande!BE249,IF($J$9=15,Commande!BF249,IF($J$9=16,Commande!BG249,IF($J$9=17,Commande!BH249,IF($J$9=18,Commande!BI249,IF($J$9=19,Commande!BJ249,IF($J$9=20,Commande!BK249,IF($J$9=21,Commande!BL249,IF($J$9=22,Commande!BM249,IF($J$9=23,Commande!BN249,IF($J$9=24,Commande!BO249,IF($J$9=25,Commande!BP249,IF($J$9=26,Commande!R249,IF($J$9=27,Commande!S249,IF($J$9=28,Commande!T249,IF($J$9=29,Commande!U249,IF($J$9=30,Commande!V249,IF($J$9=31,Commande!W249,IF($J$9=32,Commande!X249,IF($J$9=33,Commande!Y249,IF($J$9=34,Commande!Z249,IF($J$9=35,Commande!AA249,))))))))))))))))))))))))))))))))))))))))))))))))))))</f>
        <v>0</v>
      </c>
      <c r="K358" s="55" t="str">
        <f>IF(Commande!O249=0,"","Erreur")</f>
        <v/>
      </c>
    </row>
    <row r="359" spans="1:11">
      <c r="A359" s="55">
        <f>IF(Commande!A250&lt;&gt;"",Commande!A250,"")</f>
        <v>25211</v>
      </c>
      <c r="B359" s="55" t="str">
        <f>IF(Commande!J250&lt;&gt;"",Commande!J250,"")</f>
        <v>S7</v>
      </c>
      <c r="C359" s="59" t="str">
        <f>IF(Commande!B250&lt;&gt;"",Commande!B250,"")</f>
        <v>SAUGE CHAMELAEAGNA</v>
      </c>
      <c r="D359" s="59" t="str">
        <f>IF(Commande!C250&lt;&gt;"",Commande!C250,"")</f>
        <v>African Skies</v>
      </c>
      <c r="E359" s="55">
        <f>IF(Commande!F250&lt;&gt;"",Commande!F250,"")</f>
        <v>6</v>
      </c>
      <c r="F359" s="55" t="str">
        <f>IF(Commande!D250&lt;&gt;"",Commande!D250,"")</f>
        <v>B</v>
      </c>
      <c r="G359" s="55" t="str">
        <f>IF(Commande!L250&lt;&gt;"",Commande!L250,"")</f>
        <v>M3</v>
      </c>
      <c r="H359" s="55" t="str">
        <f>IF(Commande!H250&lt;&gt;"",Commande!H250,"")</f>
        <v>A</v>
      </c>
      <c r="I359" s="55" t="str">
        <f>IF(Commande!I250&lt;&gt;"",Commande!I250,"")</f>
        <v/>
      </c>
      <c r="J359" s="55">
        <f>IF($J$9=36,Commande!AB250,IF($J$9=37,Commande!AC250,IF($J$9=38,Commande!AD250,IF($J$9=39,Commande!AE250,IF($J$9=40,Commande!AF250,IF($J$9=41,Commande!AG250,IF($J$9=42,Commande!AH250,IF($J$9=43,Commande!AI250,IF($J$9=44,Commande!AJ250,IF($J$9=45,Commande!AK250,IF($J$9=46,Commande!AL250,IF($J$9=47,Commande!AL250,IF($J$9=48,Commande!AM250,IF($J$9=49,Commande!AN250,IF($J$9=50,Commande!AO250,IF($J$9=51,Commande!AP250,IF($J$9=52,Commande!AQ250,IF($J$9=1,Commande!AR250,IF($J$9=2,Commande!AS250,IF($J$9=3,Commande!AT250,IF($J$9=4,Commande!AU250,IF($J$9=5,Commande!AV250,IF($J$9=6,Commande!AW250,IF($J$9=7,Commande!AX250,IF($J$9=8,Commande!AY250,IF($J$9=9,Commande!AZ250,IF($J$9=10,Commande!BA250,IF($J$9=11,Commande!BB250,IF($J$9=12,Commande!BC250,IF($J$9=13,Commande!BD250,IF($J$9=14,Commande!BE250,IF($J$9=15,Commande!BF250,IF($J$9=16,Commande!BG250,IF($J$9=17,Commande!BH250,IF($J$9=18,Commande!BI250,IF($J$9=19,Commande!BJ250,IF($J$9=20,Commande!BK250,IF($J$9=21,Commande!BL250,IF($J$9=22,Commande!BM250,IF($J$9=23,Commande!BN250,IF($J$9=24,Commande!BO250,IF($J$9=25,Commande!BP250,IF($J$9=26,Commande!R250,IF($J$9=27,Commande!S250,IF($J$9=28,Commande!T250,IF($J$9=29,Commande!U250,IF($J$9=30,Commande!V250,IF($J$9=31,Commande!W250,IF($J$9=32,Commande!X250,IF($J$9=33,Commande!Y250,IF($J$9=34,Commande!Z250,IF($J$9=35,Commande!AA250,))))))))))))))))))))))))))))))))))))))))))))))))))))</f>
        <v>0</v>
      </c>
      <c r="K359" s="55" t="str">
        <f>IF(Commande!O250=0,"","Erreur")</f>
        <v/>
      </c>
    </row>
    <row r="360" spans="1:11" hidden="1">
      <c r="A360" s="91"/>
      <c r="B360" s="91"/>
      <c r="C360" s="92" t="s">
        <v>560</v>
      </c>
      <c r="D360" s="92"/>
      <c r="E360" s="91"/>
      <c r="F360" s="91"/>
      <c r="G360" s="91"/>
      <c r="H360" s="91"/>
      <c r="I360" s="91"/>
      <c r="J360" s="91">
        <f>SUBTOTAL(9,J358:J359)</f>
        <v>0</v>
      </c>
      <c r="K360" s="91"/>
    </row>
    <row r="361" spans="1:11">
      <c r="A361" s="55">
        <f>IF(Commande!A251&lt;&gt;"",Commande!A251,"")</f>
        <v>26020</v>
      </c>
      <c r="B361" s="55" t="str">
        <f>IF(Commande!J251&lt;&gt;"",Commande!J251,"")</f>
        <v>S10</v>
      </c>
      <c r="C361" s="59" t="str">
        <f>IF(Commande!B251&lt;&gt;"",Commande!B251,"")</f>
        <v>SAUGE GRAHAMII</v>
      </c>
      <c r="D361" s="59" t="str">
        <f>IF(Commande!C251&lt;&gt;"",Commande!C251,"")</f>
        <v>Angel Wings</v>
      </c>
      <c r="E361" s="55">
        <f>IF(Commande!F251&lt;&gt;"",Commande!F251,"")</f>
        <v>6</v>
      </c>
      <c r="F361" s="55" t="str">
        <f>IF(Commande!D251&lt;&gt;"",Commande!D251,"")</f>
        <v>B</v>
      </c>
      <c r="G361" s="55" t="str">
        <f>IF(Commande!L251&lt;&gt;"",Commande!L251,"")</f>
        <v>M3</v>
      </c>
      <c r="H361" s="55" t="str">
        <f>IF(Commande!H251&lt;&gt;"",Commande!H251,"")</f>
        <v>B</v>
      </c>
      <c r="I361" s="55" t="str">
        <f>IF(Commande!I251&lt;&gt;"",Commande!I251,"")</f>
        <v/>
      </c>
      <c r="J361" s="55">
        <f>IF($J$9=36,Commande!AB251,IF($J$9=37,Commande!AC251,IF($J$9=38,Commande!AD251,IF($J$9=39,Commande!AE251,IF($J$9=40,Commande!AF251,IF($J$9=41,Commande!AG251,IF($J$9=42,Commande!AH251,IF($J$9=43,Commande!AI251,IF($J$9=44,Commande!AJ251,IF($J$9=45,Commande!AK251,IF($J$9=46,Commande!AL251,IF($J$9=47,Commande!AL251,IF($J$9=48,Commande!AM251,IF($J$9=49,Commande!AN251,IF($J$9=50,Commande!AO251,IF($J$9=51,Commande!AP251,IF($J$9=52,Commande!AQ251,IF($J$9=1,Commande!AR251,IF($J$9=2,Commande!AS251,IF($J$9=3,Commande!AT251,IF($J$9=4,Commande!AU251,IF($J$9=5,Commande!AV251,IF($J$9=6,Commande!AW251,IF($J$9=7,Commande!AX251,IF($J$9=8,Commande!AY251,IF($J$9=9,Commande!AZ251,IF($J$9=10,Commande!BA251,IF($J$9=11,Commande!BB251,IF($J$9=12,Commande!BC251,IF($J$9=13,Commande!BD251,IF($J$9=14,Commande!BE251,IF($J$9=15,Commande!BF251,IF($J$9=16,Commande!BG251,IF($J$9=17,Commande!BH251,IF($J$9=18,Commande!BI251,IF($J$9=19,Commande!BJ251,IF($J$9=20,Commande!BK251,IF($J$9=21,Commande!BL251,IF($J$9=22,Commande!BM251,IF($J$9=23,Commande!BN251,IF($J$9=24,Commande!BO251,IF($J$9=25,Commande!BP251,IF($J$9=26,Commande!R251,IF($J$9=27,Commande!S251,IF($J$9=28,Commande!T251,IF($J$9=29,Commande!U251,IF($J$9=30,Commande!V251,IF($J$9=31,Commande!W251,IF($J$9=32,Commande!X251,IF($J$9=33,Commande!Y251,IF($J$9=34,Commande!Z251,IF($J$9=35,Commande!AA251,))))))))))))))))))))))))))))))))))))))))))))))))))))</f>
        <v>0</v>
      </c>
      <c r="K361" s="55" t="str">
        <f>IF(Commande!O251=0,"","Erreur")</f>
        <v/>
      </c>
    </row>
    <row r="362" spans="1:11">
      <c r="A362" s="55">
        <f>IF(Commande!A252&lt;&gt;"",Commande!A252,"")</f>
        <v>13418</v>
      </c>
      <c r="B362" s="55" t="str">
        <f>IF(Commande!J252&lt;&gt;"",Commande!J252,"")</f>
        <v>S10</v>
      </c>
      <c r="C362" s="59" t="str">
        <f>IF(Commande!B252&lt;&gt;"",Commande!B252,"")</f>
        <v>SAUGE GRAHAMII</v>
      </c>
      <c r="D362" s="59" t="str">
        <f>IF(Commande!C252&lt;&gt;"",Commande!C252,"")</f>
        <v>Cera Potosi</v>
      </c>
      <c r="E362" s="55">
        <f>IF(Commande!F252&lt;&gt;"",Commande!F252,"")</f>
        <v>6</v>
      </c>
      <c r="F362" s="55" t="str">
        <f>IF(Commande!D252&lt;&gt;"",Commande!D252,"")</f>
        <v>B</v>
      </c>
      <c r="G362" s="55" t="str">
        <f>IF(Commande!L252&lt;&gt;"",Commande!L252,"")</f>
        <v>M3</v>
      </c>
      <c r="H362" s="55" t="str">
        <f>IF(Commande!H252&lt;&gt;"",Commande!H252,"")</f>
        <v>B</v>
      </c>
      <c r="I362" s="55" t="str">
        <f>IF(Commande!I252&lt;&gt;"",Commande!I252,"")</f>
        <v/>
      </c>
      <c r="J362" s="55">
        <f>IF($J$9=36,Commande!AB252,IF($J$9=37,Commande!AC252,IF($J$9=38,Commande!AD252,IF($J$9=39,Commande!AE252,IF($J$9=40,Commande!AF252,IF($J$9=41,Commande!AG252,IF($J$9=42,Commande!AH252,IF($J$9=43,Commande!AI252,IF($J$9=44,Commande!AJ252,IF($J$9=45,Commande!AK252,IF($J$9=46,Commande!AL252,IF($J$9=47,Commande!AL252,IF($J$9=48,Commande!AM252,IF($J$9=49,Commande!AN252,IF($J$9=50,Commande!AO252,IF($J$9=51,Commande!AP252,IF($J$9=52,Commande!AQ252,IF($J$9=1,Commande!AR252,IF($J$9=2,Commande!AS252,IF($J$9=3,Commande!AT252,IF($J$9=4,Commande!AU252,IF($J$9=5,Commande!AV252,IF($J$9=6,Commande!AW252,IF($J$9=7,Commande!AX252,IF($J$9=8,Commande!AY252,IF($J$9=9,Commande!AZ252,IF($J$9=10,Commande!BA252,IF($J$9=11,Commande!BB252,IF($J$9=12,Commande!BC252,IF($J$9=13,Commande!BD252,IF($J$9=14,Commande!BE252,IF($J$9=15,Commande!BF252,IF($J$9=16,Commande!BG252,IF($J$9=17,Commande!BH252,IF($J$9=18,Commande!BI252,IF($J$9=19,Commande!BJ252,IF($J$9=20,Commande!BK252,IF($J$9=21,Commande!BL252,IF($J$9=22,Commande!BM252,IF($J$9=23,Commande!BN252,IF($J$9=24,Commande!BO252,IF($J$9=25,Commande!BP252,IF($J$9=26,Commande!R252,IF($J$9=27,Commande!S252,IF($J$9=28,Commande!T252,IF($J$9=29,Commande!U252,IF($J$9=30,Commande!V252,IF($J$9=31,Commande!W252,IF($J$9=32,Commande!X252,IF($J$9=33,Commande!Y252,IF($J$9=34,Commande!Z252,IF($J$9=35,Commande!AA252,))))))))))))))))))))))))))))))))))))))))))))))))))))</f>
        <v>0</v>
      </c>
      <c r="K362" s="55" t="str">
        <f>IF(Commande!O252=0,"","Erreur")</f>
        <v/>
      </c>
    </row>
    <row r="363" spans="1:11">
      <c r="A363" s="55">
        <f>IF(Commande!A253&lt;&gt;"",Commande!A253,"")</f>
        <v>10711</v>
      </c>
      <c r="B363" s="55" t="str">
        <f>IF(Commande!J253&lt;&gt;"",Commande!J253,"")</f>
        <v>S10</v>
      </c>
      <c r="C363" s="59" t="str">
        <f>IF(Commande!B253&lt;&gt;"",Commande!B253,"")</f>
        <v>SAUGE GRAHAMII</v>
      </c>
      <c r="D363" s="59" t="str">
        <f>IF(Commande!C253&lt;&gt;"",Commande!C253,"")</f>
        <v>Hot Lips</v>
      </c>
      <c r="E363" s="55">
        <f>IF(Commande!F253&lt;&gt;"",Commande!F253,"")</f>
        <v>6</v>
      </c>
      <c r="F363" s="55" t="str">
        <f>IF(Commande!D253&lt;&gt;"",Commande!D253,"")</f>
        <v>B</v>
      </c>
      <c r="G363" s="55" t="str">
        <f>IF(Commande!L253&lt;&gt;"",Commande!L253,"")</f>
        <v>M3</v>
      </c>
      <c r="H363" s="55" t="str">
        <f>IF(Commande!H253&lt;&gt;"",Commande!H253,"")</f>
        <v>B</v>
      </c>
      <c r="I363" s="55" t="str">
        <f>IF(Commande!I253&lt;&gt;"",Commande!I253,"")</f>
        <v/>
      </c>
      <c r="J363" s="55">
        <f>IF($J$9=36,Commande!AB253,IF($J$9=37,Commande!AC253,IF($J$9=38,Commande!AD253,IF($J$9=39,Commande!AE253,IF($J$9=40,Commande!AF253,IF($J$9=41,Commande!AG253,IF($J$9=42,Commande!AH253,IF($J$9=43,Commande!AI253,IF($J$9=44,Commande!AJ253,IF($J$9=45,Commande!AK253,IF($J$9=46,Commande!AL253,IF($J$9=47,Commande!AL253,IF($J$9=48,Commande!AM253,IF($J$9=49,Commande!AN253,IF($J$9=50,Commande!AO253,IF($J$9=51,Commande!AP253,IF($J$9=52,Commande!AQ253,IF($J$9=1,Commande!AR253,IF($J$9=2,Commande!AS253,IF($J$9=3,Commande!AT253,IF($J$9=4,Commande!AU253,IF($J$9=5,Commande!AV253,IF($J$9=6,Commande!AW253,IF($J$9=7,Commande!AX253,IF($J$9=8,Commande!AY253,IF($J$9=9,Commande!AZ253,IF($J$9=10,Commande!BA253,IF($J$9=11,Commande!BB253,IF($J$9=12,Commande!BC253,IF($J$9=13,Commande!BD253,IF($J$9=14,Commande!BE253,IF($J$9=15,Commande!BF253,IF($J$9=16,Commande!BG253,IF($J$9=17,Commande!BH253,IF($J$9=18,Commande!BI253,IF($J$9=19,Commande!BJ253,IF($J$9=20,Commande!BK253,IF($J$9=21,Commande!BL253,IF($J$9=22,Commande!BM253,IF($J$9=23,Commande!BN253,IF($J$9=24,Commande!BO253,IF($J$9=25,Commande!BP253,IF($J$9=26,Commande!R253,IF($J$9=27,Commande!S253,IF($J$9=28,Commande!T253,IF($J$9=29,Commande!U253,IF($J$9=30,Commande!V253,IF($J$9=31,Commande!W253,IF($J$9=32,Commande!X253,IF($J$9=33,Commande!Y253,IF($J$9=34,Commande!Z253,IF($J$9=35,Commande!AA253,))))))))))))))))))))))))))))))))))))))))))))))))))))</f>
        <v>0</v>
      </c>
      <c r="K363" s="55" t="str">
        <f>IF(Commande!O253=0,"","Erreur")</f>
        <v/>
      </c>
    </row>
    <row r="364" spans="1:11">
      <c r="A364" s="55">
        <f>IF(Commande!A254&lt;&gt;"",Commande!A254,"")</f>
        <v>22930</v>
      </c>
      <c r="B364" s="55" t="str">
        <f>IF(Commande!J254&lt;&gt;"",Commande!J254,"")</f>
        <v>S7</v>
      </c>
      <c r="C364" s="59" t="str">
        <f>IF(Commande!B254&lt;&gt;"",Commande!B254,"")</f>
        <v>SAUGE GRAHAMII</v>
      </c>
      <c r="D364" s="59" t="str">
        <f>IF(Commande!C254&lt;&gt;"",Commande!C254,"")</f>
        <v>Pink Pong</v>
      </c>
      <c r="E364" s="55">
        <f>IF(Commande!F254&lt;&gt;"",Commande!F254,"")</f>
        <v>6</v>
      </c>
      <c r="F364" s="55" t="str">
        <f>IF(Commande!D254&lt;&gt;"",Commande!D254,"")</f>
        <v>B</v>
      </c>
      <c r="G364" s="55" t="str">
        <f>IF(Commande!L254&lt;&gt;"",Commande!L254,"")</f>
        <v>M3</v>
      </c>
      <c r="H364" s="55" t="str">
        <f>IF(Commande!H254&lt;&gt;"",Commande!H254,"")</f>
        <v>B</v>
      </c>
      <c r="I364" s="55" t="str">
        <f>IF(Commande!I254&lt;&gt;"",Commande!I254,"")</f>
        <v/>
      </c>
      <c r="J364" s="55">
        <f>IF($J$9=36,Commande!AB254,IF($J$9=37,Commande!AC254,IF($J$9=38,Commande!AD254,IF($J$9=39,Commande!AE254,IF($J$9=40,Commande!AF254,IF($J$9=41,Commande!AG254,IF($J$9=42,Commande!AH254,IF($J$9=43,Commande!AI254,IF($J$9=44,Commande!AJ254,IF($J$9=45,Commande!AK254,IF($J$9=46,Commande!AL254,IF($J$9=47,Commande!AL254,IF($J$9=48,Commande!AM254,IF($J$9=49,Commande!AN254,IF($J$9=50,Commande!AO254,IF($J$9=51,Commande!AP254,IF($J$9=52,Commande!AQ254,IF($J$9=1,Commande!AR254,IF($J$9=2,Commande!AS254,IF($J$9=3,Commande!AT254,IF($J$9=4,Commande!AU254,IF($J$9=5,Commande!AV254,IF($J$9=6,Commande!AW254,IF($J$9=7,Commande!AX254,IF($J$9=8,Commande!AY254,IF($J$9=9,Commande!AZ254,IF($J$9=10,Commande!BA254,IF($J$9=11,Commande!BB254,IF($J$9=12,Commande!BC254,IF($J$9=13,Commande!BD254,IF($J$9=14,Commande!BE254,IF($J$9=15,Commande!BF254,IF($J$9=16,Commande!BG254,IF($J$9=17,Commande!BH254,IF($J$9=18,Commande!BI254,IF($J$9=19,Commande!BJ254,IF($J$9=20,Commande!BK254,IF($J$9=21,Commande!BL254,IF($J$9=22,Commande!BM254,IF($J$9=23,Commande!BN254,IF($J$9=24,Commande!BO254,IF($J$9=25,Commande!BP254,IF($J$9=26,Commande!R254,IF($J$9=27,Commande!S254,IF($J$9=28,Commande!T254,IF($J$9=29,Commande!U254,IF($J$9=30,Commande!V254,IF($J$9=31,Commande!W254,IF($J$9=32,Commande!X254,IF($J$9=33,Commande!Y254,IF($J$9=34,Commande!Z254,IF($J$9=35,Commande!AA254,))))))))))))))))))))))))))))))))))))))))))))))))))))</f>
        <v>0</v>
      </c>
      <c r="K364" s="55" t="str">
        <f>IF(Commande!O254=0,"","Erreur")</f>
        <v/>
      </c>
    </row>
    <row r="365" spans="1:11">
      <c r="A365" s="55">
        <f>IF(Commande!A255&lt;&gt;"",Commande!A255,"")</f>
        <v>3769</v>
      </c>
      <c r="B365" s="55" t="str">
        <f>IF(Commande!J255&lt;&gt;"",Commande!J255,"")</f>
        <v>S10</v>
      </c>
      <c r="C365" s="59" t="str">
        <f>IF(Commande!B255&lt;&gt;"",Commande!B255,"")</f>
        <v>SAUGE GRAHAMII</v>
      </c>
      <c r="D365" s="59" t="str">
        <f>IF(Commande!C255&lt;&gt;"",Commande!C255,"")</f>
        <v>Rouge</v>
      </c>
      <c r="E365" s="55">
        <f>IF(Commande!F255&lt;&gt;"",Commande!F255,"")</f>
        <v>6</v>
      </c>
      <c r="F365" s="55" t="str">
        <f>IF(Commande!D255&lt;&gt;"",Commande!D255,"")</f>
        <v>B</v>
      </c>
      <c r="G365" s="55" t="str">
        <f>IF(Commande!L255&lt;&gt;"",Commande!L255,"")</f>
        <v>M3</v>
      </c>
      <c r="H365" s="55" t="str">
        <f>IF(Commande!H255&lt;&gt;"",Commande!H255,"")</f>
        <v>B</v>
      </c>
      <c r="I365" s="55" t="str">
        <f>IF(Commande!I255&lt;&gt;"",Commande!I255,"")</f>
        <v/>
      </c>
      <c r="J365" s="55">
        <f>IF($J$9=36,Commande!AB255,IF($J$9=37,Commande!AC255,IF($J$9=38,Commande!AD255,IF($J$9=39,Commande!AE255,IF($J$9=40,Commande!AF255,IF($J$9=41,Commande!AG255,IF($J$9=42,Commande!AH255,IF($J$9=43,Commande!AI255,IF($J$9=44,Commande!AJ255,IF($J$9=45,Commande!AK255,IF($J$9=46,Commande!AL255,IF($J$9=47,Commande!AL255,IF($J$9=48,Commande!AM255,IF($J$9=49,Commande!AN255,IF($J$9=50,Commande!AO255,IF($J$9=51,Commande!AP255,IF($J$9=52,Commande!AQ255,IF($J$9=1,Commande!AR255,IF($J$9=2,Commande!AS255,IF($J$9=3,Commande!AT255,IF($J$9=4,Commande!AU255,IF($J$9=5,Commande!AV255,IF($J$9=6,Commande!AW255,IF($J$9=7,Commande!AX255,IF($J$9=8,Commande!AY255,IF($J$9=9,Commande!AZ255,IF($J$9=10,Commande!BA255,IF($J$9=11,Commande!BB255,IF($J$9=12,Commande!BC255,IF($J$9=13,Commande!BD255,IF($J$9=14,Commande!BE255,IF($J$9=15,Commande!BF255,IF($J$9=16,Commande!BG255,IF($J$9=17,Commande!BH255,IF($J$9=18,Commande!BI255,IF($J$9=19,Commande!BJ255,IF($J$9=20,Commande!BK255,IF($J$9=21,Commande!BL255,IF($J$9=22,Commande!BM255,IF($J$9=23,Commande!BN255,IF($J$9=24,Commande!BO255,IF($J$9=25,Commande!BP255,IF($J$9=26,Commande!R255,IF($J$9=27,Commande!S255,IF($J$9=28,Commande!T255,IF($J$9=29,Commande!U255,IF($J$9=30,Commande!V255,IF($J$9=31,Commande!W255,IF($J$9=32,Commande!X255,IF($J$9=33,Commande!Y255,IF($J$9=34,Commande!Z255,IF($J$9=35,Commande!AA255,))))))))))))))))))))))))))))))))))))))))))))))))))))</f>
        <v>0</v>
      </c>
      <c r="K365" s="55" t="str">
        <f>IF(Commande!O255=0,"","Erreur")</f>
        <v/>
      </c>
    </row>
    <row r="366" spans="1:11">
      <c r="A366" s="55">
        <f>IF(Commande!A256&lt;&gt;"",Commande!A256,"")</f>
        <v>11032</v>
      </c>
      <c r="B366" s="55" t="str">
        <f>IF(Commande!J256&lt;&gt;"",Commande!J256,"")</f>
        <v>S10</v>
      </c>
      <c r="C366" s="59" t="str">
        <f>IF(Commande!B256&lt;&gt;"",Commande!B256,"")</f>
        <v>SAUGE GRAHAMII</v>
      </c>
      <c r="D366" s="59" t="str">
        <f>IF(Commande!C256&lt;&gt;"",Commande!C256,"")</f>
        <v>Royal Bumble</v>
      </c>
      <c r="E366" s="55">
        <f>IF(Commande!F256&lt;&gt;"",Commande!F256,"")</f>
        <v>6</v>
      </c>
      <c r="F366" s="55" t="str">
        <f>IF(Commande!D256&lt;&gt;"",Commande!D256,"")</f>
        <v>B</v>
      </c>
      <c r="G366" s="55" t="str">
        <f>IF(Commande!L256&lt;&gt;"",Commande!L256,"")</f>
        <v>M3</v>
      </c>
      <c r="H366" s="55" t="str">
        <f>IF(Commande!H256&lt;&gt;"",Commande!H256,"")</f>
        <v>B</v>
      </c>
      <c r="I366" s="55" t="str">
        <f>IF(Commande!I256&lt;&gt;"",Commande!I256,"")</f>
        <v/>
      </c>
      <c r="J366" s="55">
        <f>IF($J$9=36,Commande!AB256,IF($J$9=37,Commande!AC256,IF($J$9=38,Commande!AD256,IF($J$9=39,Commande!AE256,IF($J$9=40,Commande!AF256,IF($J$9=41,Commande!AG256,IF($J$9=42,Commande!AH256,IF($J$9=43,Commande!AI256,IF($J$9=44,Commande!AJ256,IF($J$9=45,Commande!AK256,IF($J$9=46,Commande!AL256,IF($J$9=47,Commande!AL256,IF($J$9=48,Commande!AM256,IF($J$9=49,Commande!AN256,IF($J$9=50,Commande!AO256,IF($J$9=51,Commande!AP256,IF($J$9=52,Commande!AQ256,IF($J$9=1,Commande!AR256,IF($J$9=2,Commande!AS256,IF($J$9=3,Commande!AT256,IF($J$9=4,Commande!AU256,IF($J$9=5,Commande!AV256,IF($J$9=6,Commande!AW256,IF($J$9=7,Commande!AX256,IF($J$9=8,Commande!AY256,IF($J$9=9,Commande!AZ256,IF($J$9=10,Commande!BA256,IF($J$9=11,Commande!BB256,IF($J$9=12,Commande!BC256,IF($J$9=13,Commande!BD256,IF($J$9=14,Commande!BE256,IF($J$9=15,Commande!BF256,IF($J$9=16,Commande!BG256,IF($J$9=17,Commande!BH256,IF($J$9=18,Commande!BI256,IF($J$9=19,Commande!BJ256,IF($J$9=20,Commande!BK256,IF($J$9=21,Commande!BL256,IF($J$9=22,Commande!BM256,IF($J$9=23,Commande!BN256,IF($J$9=24,Commande!BO256,IF($J$9=25,Commande!BP256,IF($J$9=26,Commande!R256,IF($J$9=27,Commande!S256,IF($J$9=28,Commande!T256,IF($J$9=29,Commande!U256,IF($J$9=30,Commande!V256,IF($J$9=31,Commande!W256,IF($J$9=32,Commande!X256,IF($J$9=33,Commande!Y256,IF($J$9=34,Commande!Z256,IF($J$9=35,Commande!AA256,))))))))))))))))))))))))))))))))))))))))))))))))))))</f>
        <v>0</v>
      </c>
      <c r="K366" s="55" t="str">
        <f>IF(Commande!O256=0,"","Erreur")</f>
        <v/>
      </c>
    </row>
    <row r="367" spans="1:11">
      <c r="A367" s="55">
        <f>IF(Commande!A257&lt;&gt;"",Commande!A257,"")</f>
        <v>15002</v>
      </c>
      <c r="B367" s="55" t="str">
        <f>IF(Commande!J257&lt;&gt;"",Commande!J257,"")</f>
        <v>S10</v>
      </c>
      <c r="C367" s="59" t="str">
        <f>IF(Commande!B257&lt;&gt;"",Commande!B257,"")</f>
        <v>SAUGE GRAHAMII</v>
      </c>
      <c r="D367" s="59" t="str">
        <f>IF(Commande!C257&lt;&gt;"",Commande!C257,"")</f>
        <v>Trenance</v>
      </c>
      <c r="E367" s="55">
        <f>IF(Commande!F257&lt;&gt;"",Commande!F257,"")</f>
        <v>6</v>
      </c>
      <c r="F367" s="55" t="str">
        <f>IF(Commande!D257&lt;&gt;"",Commande!D257,"")</f>
        <v>B</v>
      </c>
      <c r="G367" s="55" t="str">
        <f>IF(Commande!L257&lt;&gt;"",Commande!L257,"")</f>
        <v>M3</v>
      </c>
      <c r="H367" s="55" t="str">
        <f>IF(Commande!H257&lt;&gt;"",Commande!H257,"")</f>
        <v>B</v>
      </c>
      <c r="I367" s="55" t="str">
        <f>IF(Commande!I257&lt;&gt;"",Commande!I257,"")</f>
        <v/>
      </c>
      <c r="J367" s="55">
        <f>IF($J$9=36,Commande!AB257,IF($J$9=37,Commande!AC257,IF($J$9=38,Commande!AD257,IF($J$9=39,Commande!AE257,IF($J$9=40,Commande!AF257,IF($J$9=41,Commande!AG257,IF($J$9=42,Commande!AH257,IF($J$9=43,Commande!AI257,IF($J$9=44,Commande!AJ257,IF($J$9=45,Commande!AK257,IF($J$9=46,Commande!AL257,IF($J$9=47,Commande!AL257,IF($J$9=48,Commande!AM257,IF($J$9=49,Commande!AN257,IF($J$9=50,Commande!AO257,IF($J$9=51,Commande!AP257,IF($J$9=52,Commande!AQ257,IF($J$9=1,Commande!AR257,IF($J$9=2,Commande!AS257,IF($J$9=3,Commande!AT257,IF($J$9=4,Commande!AU257,IF($J$9=5,Commande!AV257,IF($J$9=6,Commande!AW257,IF($J$9=7,Commande!AX257,IF($J$9=8,Commande!AY257,IF($J$9=9,Commande!AZ257,IF($J$9=10,Commande!BA257,IF($J$9=11,Commande!BB257,IF($J$9=12,Commande!BC257,IF($J$9=13,Commande!BD257,IF($J$9=14,Commande!BE257,IF($J$9=15,Commande!BF257,IF($J$9=16,Commande!BG257,IF($J$9=17,Commande!BH257,IF($J$9=18,Commande!BI257,IF($J$9=19,Commande!BJ257,IF($J$9=20,Commande!BK257,IF($J$9=21,Commande!BL257,IF($J$9=22,Commande!BM257,IF($J$9=23,Commande!BN257,IF($J$9=24,Commande!BO257,IF($J$9=25,Commande!BP257,IF($J$9=26,Commande!R257,IF($J$9=27,Commande!S257,IF($J$9=28,Commande!T257,IF($J$9=29,Commande!U257,IF($J$9=30,Commande!V257,IF($J$9=31,Commande!W257,IF($J$9=32,Commande!X257,IF($J$9=33,Commande!Y257,IF($J$9=34,Commande!Z257,IF($J$9=35,Commande!AA257,))))))))))))))))))))))))))))))))))))))))))))))))))))</f>
        <v>0</v>
      </c>
      <c r="K367" s="55" t="str">
        <f>IF(Commande!O257=0,"","Erreur")</f>
        <v/>
      </c>
    </row>
    <row r="368" spans="1:11">
      <c r="A368" s="55">
        <f>IF(Commande!A258&lt;&gt;"",Commande!A258,"")</f>
        <v>15123</v>
      </c>
      <c r="B368" s="55" t="str">
        <f>IF(Commande!J258&lt;&gt;"",Commande!J258,"")</f>
        <v>S10</v>
      </c>
      <c r="C368" s="59" t="str">
        <f>IF(Commande!B258&lt;&gt;"",Commande!B258,"")</f>
        <v>SAUGE GRAHAMII</v>
      </c>
      <c r="D368" s="59" t="str">
        <f>IF(Commande!C258&lt;&gt;"",Commande!C258,"")</f>
        <v>So Cool Pale Blue</v>
      </c>
      <c r="E368" s="55">
        <f>IF(Commande!F258&lt;&gt;"",Commande!F258,"")</f>
        <v>6</v>
      </c>
      <c r="F368" s="55" t="str">
        <f>IF(Commande!D258&lt;&gt;"",Commande!D258,"")</f>
        <v>B</v>
      </c>
      <c r="G368" s="55" t="str">
        <f>IF(Commande!L258&lt;&gt;"",Commande!L258,"")</f>
        <v>M3</v>
      </c>
      <c r="H368" s="55" t="str">
        <f>IF(Commande!H258&lt;&gt;"",Commande!H258,"")</f>
        <v>B</v>
      </c>
      <c r="I368" s="55">
        <f>IF(Commande!I258&lt;&gt;"",Commande!I258,"")</f>
        <v>0.11</v>
      </c>
      <c r="J368" s="55">
        <f>IF($J$9=36,Commande!AB258,IF($J$9=37,Commande!AC258,IF($J$9=38,Commande!AD258,IF($J$9=39,Commande!AE258,IF($J$9=40,Commande!AF258,IF($J$9=41,Commande!AG258,IF($J$9=42,Commande!AH258,IF($J$9=43,Commande!AI258,IF($J$9=44,Commande!AJ258,IF($J$9=45,Commande!AK258,IF($J$9=46,Commande!AL258,IF($J$9=47,Commande!AL258,IF($J$9=48,Commande!AM258,IF($J$9=49,Commande!AN258,IF($J$9=50,Commande!AO258,IF($J$9=51,Commande!AP258,IF($J$9=52,Commande!AQ258,IF($J$9=1,Commande!AR258,IF($J$9=2,Commande!AS258,IF($J$9=3,Commande!AT258,IF($J$9=4,Commande!AU258,IF($J$9=5,Commande!AV258,IF($J$9=6,Commande!AW258,IF($J$9=7,Commande!AX258,IF($J$9=8,Commande!AY258,IF($J$9=9,Commande!AZ258,IF($J$9=10,Commande!BA258,IF($J$9=11,Commande!BB258,IF($J$9=12,Commande!BC258,IF($J$9=13,Commande!BD258,IF($J$9=14,Commande!BE258,IF($J$9=15,Commande!BF258,IF($J$9=16,Commande!BG258,IF($J$9=17,Commande!BH258,IF($J$9=18,Commande!BI258,IF($J$9=19,Commande!BJ258,IF($J$9=20,Commande!BK258,IF($J$9=21,Commande!BL258,IF($J$9=22,Commande!BM258,IF($J$9=23,Commande!BN258,IF($J$9=24,Commande!BO258,IF($J$9=25,Commande!BP258,IF($J$9=26,Commande!R258,IF($J$9=27,Commande!S258,IF($J$9=28,Commande!T258,IF($J$9=29,Commande!U258,IF($J$9=30,Commande!V258,IF($J$9=31,Commande!W258,IF($J$9=32,Commande!X258,IF($J$9=33,Commande!Y258,IF($J$9=34,Commande!Z258,IF($J$9=35,Commande!AA258,))))))))))))))))))))))))))))))))))))))))))))))))))))</f>
        <v>0</v>
      </c>
      <c r="K368" s="55" t="str">
        <f>IF(Commande!O258=0,"","Erreur")</f>
        <v/>
      </c>
    </row>
    <row r="369" spans="1:11">
      <c r="A369" s="55">
        <f>IF(Commande!A259&lt;&gt;"",Commande!A259,"")</f>
        <v>22932</v>
      </c>
      <c r="B369" s="55" t="str">
        <f>IF(Commande!J259&lt;&gt;"",Commande!J259,"")</f>
        <v>S10</v>
      </c>
      <c r="C369" s="59" t="str">
        <f>IF(Commande!B259&lt;&gt;"",Commande!B259,"")</f>
        <v>SAUGE GRAHAMII</v>
      </c>
      <c r="D369" s="59" t="str">
        <f>IF(Commande!C259&lt;&gt;"",Commande!C259,"")</f>
        <v>So Cool Purple</v>
      </c>
      <c r="E369" s="55">
        <f>IF(Commande!F259&lt;&gt;"",Commande!F259,"")</f>
        <v>6</v>
      </c>
      <c r="F369" s="55" t="str">
        <f>IF(Commande!D259&lt;&gt;"",Commande!D259,"")</f>
        <v>B</v>
      </c>
      <c r="G369" s="55" t="str">
        <f>IF(Commande!L259&lt;&gt;"",Commande!L259,"")</f>
        <v>M3</v>
      </c>
      <c r="H369" s="55" t="str">
        <f>IF(Commande!H259&lt;&gt;"",Commande!H259,"")</f>
        <v>B</v>
      </c>
      <c r="I369" s="55">
        <f>IF(Commande!I259&lt;&gt;"",Commande!I259,"")</f>
        <v>0.11</v>
      </c>
      <c r="J369" s="55">
        <f>IF($J$9=36,Commande!AB259,IF($J$9=37,Commande!AC259,IF($J$9=38,Commande!AD259,IF($J$9=39,Commande!AE259,IF($J$9=40,Commande!AF259,IF($J$9=41,Commande!AG259,IF($J$9=42,Commande!AH259,IF($J$9=43,Commande!AI259,IF($J$9=44,Commande!AJ259,IF($J$9=45,Commande!AK259,IF($J$9=46,Commande!AL259,IF($J$9=47,Commande!AL259,IF($J$9=48,Commande!AM259,IF($J$9=49,Commande!AN259,IF($J$9=50,Commande!AO259,IF($J$9=51,Commande!AP259,IF($J$9=52,Commande!AQ259,IF($J$9=1,Commande!AR259,IF($J$9=2,Commande!AS259,IF($J$9=3,Commande!AT259,IF($J$9=4,Commande!AU259,IF($J$9=5,Commande!AV259,IF($J$9=6,Commande!AW259,IF($J$9=7,Commande!AX259,IF($J$9=8,Commande!AY259,IF($J$9=9,Commande!AZ259,IF($J$9=10,Commande!BA259,IF($J$9=11,Commande!BB259,IF($J$9=12,Commande!BC259,IF($J$9=13,Commande!BD259,IF($J$9=14,Commande!BE259,IF($J$9=15,Commande!BF259,IF($J$9=16,Commande!BG259,IF($J$9=17,Commande!BH259,IF($J$9=18,Commande!BI259,IF($J$9=19,Commande!BJ259,IF($J$9=20,Commande!BK259,IF($J$9=21,Commande!BL259,IF($J$9=22,Commande!BM259,IF($J$9=23,Commande!BN259,IF($J$9=24,Commande!BO259,IF($J$9=25,Commande!BP259,IF($J$9=26,Commande!R259,IF($J$9=27,Commande!S259,IF($J$9=28,Commande!T259,IF($J$9=29,Commande!U259,IF($J$9=30,Commande!V259,IF($J$9=31,Commande!W259,IF($J$9=32,Commande!X259,IF($J$9=33,Commande!Y259,IF($J$9=34,Commande!Z259,IF($J$9=35,Commande!AA259,))))))))))))))))))))))))))))))))))))))))))))))))))))</f>
        <v>0</v>
      </c>
      <c r="K369" s="55" t="str">
        <f>IF(Commande!O259=0,"","Erreur")</f>
        <v/>
      </c>
    </row>
    <row r="370" spans="1:11">
      <c r="A370" s="55">
        <f>IF(Commande!A260&lt;&gt;"",Commande!A260,"")</f>
        <v>23245</v>
      </c>
      <c r="B370" s="55" t="str">
        <f>IF(Commande!J260&lt;&gt;"",Commande!J260,"")</f>
        <v>S10</v>
      </c>
      <c r="C370" s="59" t="str">
        <f>IF(Commande!B260&lt;&gt;"",Commande!B260,"")</f>
        <v>SAUGE GRAHAMII</v>
      </c>
      <c r="D370" s="59" t="str">
        <f>IF(Commande!C260&lt;&gt;"",Commande!C260,"")</f>
        <v>Variées</v>
      </c>
      <c r="E370" s="55">
        <f>IF(Commande!F260&lt;&gt;"",Commande!F260,"")</f>
        <v>6</v>
      </c>
      <c r="F370" s="55" t="str">
        <f>IF(Commande!D260&lt;&gt;"",Commande!D260,"")</f>
        <v>B</v>
      </c>
      <c r="G370" s="55" t="str">
        <f>IF(Commande!L260&lt;&gt;"",Commande!L260,"")</f>
        <v>M3</v>
      </c>
      <c r="H370" s="55" t="str">
        <f>IF(Commande!H260&lt;&gt;"",Commande!H260,"")</f>
        <v>B</v>
      </c>
      <c r="I370" s="55" t="str">
        <f>IF(Commande!I260&lt;&gt;"",Commande!I260,"")</f>
        <v/>
      </c>
      <c r="J370" s="55">
        <f>IF($J$9=36,Commande!AB260,IF($J$9=37,Commande!AC260,IF($J$9=38,Commande!AD260,IF($J$9=39,Commande!AE260,IF($J$9=40,Commande!AF260,IF($J$9=41,Commande!AG260,IF($J$9=42,Commande!AH260,IF($J$9=43,Commande!AI260,IF($J$9=44,Commande!AJ260,IF($J$9=45,Commande!AK260,IF($J$9=46,Commande!AL260,IF($J$9=47,Commande!AL260,IF($J$9=48,Commande!AM260,IF($J$9=49,Commande!AN260,IF($J$9=50,Commande!AO260,IF($J$9=51,Commande!AP260,IF($J$9=52,Commande!AQ260,IF($J$9=1,Commande!AR260,IF($J$9=2,Commande!AS260,IF($J$9=3,Commande!AT260,IF($J$9=4,Commande!AU260,IF($J$9=5,Commande!AV260,IF($J$9=6,Commande!AW260,IF($J$9=7,Commande!AX260,IF($J$9=8,Commande!AY260,IF($J$9=9,Commande!AZ260,IF($J$9=10,Commande!BA260,IF($J$9=11,Commande!BB260,IF($J$9=12,Commande!BC260,IF($J$9=13,Commande!BD260,IF($J$9=14,Commande!BE260,IF($J$9=15,Commande!BF260,IF($J$9=16,Commande!BG260,IF($J$9=17,Commande!BH260,IF($J$9=18,Commande!BI260,IF($J$9=19,Commande!BJ260,IF($J$9=20,Commande!BK260,IF($J$9=21,Commande!BL260,IF($J$9=22,Commande!BM260,IF($J$9=23,Commande!BN260,IF($J$9=24,Commande!BO260,IF($J$9=25,Commande!BP260,IF($J$9=26,Commande!R260,IF($J$9=27,Commande!S260,IF($J$9=28,Commande!T260,IF($J$9=29,Commande!U260,IF($J$9=30,Commande!V260,IF($J$9=31,Commande!W260,IF($J$9=32,Commande!X260,IF($J$9=33,Commande!Y260,IF($J$9=34,Commande!Z260,IF($J$9=35,Commande!AA260,))))))))))))))))))))))))))))))))))))))))))))))))))))</f>
        <v>0</v>
      </c>
      <c r="K370" s="55" t="str">
        <f>IF(Commande!O260=0,"","Erreur")</f>
        <v/>
      </c>
    </row>
    <row r="371" spans="1:11" hidden="1">
      <c r="A371" s="91"/>
      <c r="B371" s="91"/>
      <c r="C371" s="92" t="s">
        <v>557</v>
      </c>
      <c r="D371" s="92"/>
      <c r="E371" s="91"/>
      <c r="F371" s="91"/>
      <c r="G371" s="91"/>
      <c r="H371" s="91"/>
      <c r="I371" s="91"/>
      <c r="J371" s="91">
        <f>SUBTOTAL(9,J361:J370)</f>
        <v>0</v>
      </c>
      <c r="K371" s="91"/>
    </row>
    <row r="372" spans="1:11">
      <c r="A372" s="55">
        <f>IF(Commande!A261&lt;&gt;"",Commande!A261,"")</f>
        <v>15127</v>
      </c>
      <c r="B372" s="55" t="str">
        <f>IF(Commande!J261&lt;&gt;"",Commande!J261,"")</f>
        <v>S3B</v>
      </c>
      <c r="C372" s="59" t="str">
        <f>IF(Commande!B261&lt;&gt;"",Commande!B261,"")</f>
        <v>SAUGE GREGGI</v>
      </c>
      <c r="D372" s="59" t="str">
        <f>IF(Commande!C261&lt;&gt;"",Commande!C261,"")</f>
        <v>Amethyst lips</v>
      </c>
      <c r="E372" s="55">
        <f>IF(Commande!F261&lt;&gt;"",Commande!F261,"")</f>
        <v>8</v>
      </c>
      <c r="F372" s="55" t="str">
        <f>IF(Commande!D261&lt;&gt;"",Commande!D261,"")</f>
        <v>B</v>
      </c>
      <c r="G372" s="55" t="str">
        <f>IF(Commande!L261&lt;&gt;"",Commande!L261,"")</f>
        <v>M3</v>
      </c>
      <c r="H372" s="55" t="str">
        <f>IF(Commande!H261&lt;&gt;"",Commande!H261,"")</f>
        <v>B</v>
      </c>
      <c r="I372" s="55">
        <f>IF(Commande!I261&lt;&gt;"",Commande!I261,"")</f>
        <v>0.09</v>
      </c>
      <c r="J372" s="55">
        <f>IF($J$9=36,Commande!AB261,IF($J$9=37,Commande!AC261,IF($J$9=38,Commande!AD261,IF($J$9=39,Commande!AE261,IF($J$9=40,Commande!AF261,IF($J$9=41,Commande!AG261,IF($J$9=42,Commande!AH261,IF($J$9=43,Commande!AI261,IF($J$9=44,Commande!AJ261,IF($J$9=45,Commande!AK261,IF($J$9=46,Commande!AL261,IF($J$9=47,Commande!AL261,IF($J$9=48,Commande!AM261,IF($J$9=49,Commande!AN261,IF($J$9=50,Commande!AO261,IF($J$9=51,Commande!AP261,IF($J$9=52,Commande!AQ261,IF($J$9=1,Commande!AR261,IF($J$9=2,Commande!AS261,IF($J$9=3,Commande!AT261,IF($J$9=4,Commande!AU261,IF($J$9=5,Commande!AV261,IF($J$9=6,Commande!AW261,IF($J$9=7,Commande!AX261,IF($J$9=8,Commande!AY261,IF($J$9=9,Commande!AZ261,IF($J$9=10,Commande!BA261,IF($J$9=11,Commande!BB261,IF($J$9=12,Commande!BC261,IF($J$9=13,Commande!BD261,IF($J$9=14,Commande!BE261,IF($J$9=15,Commande!BF261,IF($J$9=16,Commande!BG261,IF($J$9=17,Commande!BH261,IF($J$9=18,Commande!BI261,IF($J$9=19,Commande!BJ261,IF($J$9=20,Commande!BK261,IF($J$9=21,Commande!BL261,IF($J$9=22,Commande!BM261,IF($J$9=23,Commande!BN261,IF($J$9=24,Commande!BO261,IF($J$9=25,Commande!BP261,IF($J$9=26,Commande!R261,IF($J$9=27,Commande!S261,IF($J$9=28,Commande!T261,IF($J$9=29,Commande!U261,IF($J$9=30,Commande!V261,IF($J$9=31,Commande!W261,IF($J$9=32,Commande!X261,IF($J$9=33,Commande!Y261,IF($J$9=34,Commande!Z261,IF($J$9=35,Commande!AA261,))))))))))))))))))))))))))))))))))))))))))))))))))))</f>
        <v>0</v>
      </c>
      <c r="K372" s="55" t="str">
        <f>IF(Commande!O261=0,"","Erreur")</f>
        <v/>
      </c>
    </row>
    <row r="373" spans="1:11">
      <c r="A373" s="55">
        <f>IF(Commande!A262&lt;&gt;"",Commande!A262,"")</f>
        <v>23800</v>
      </c>
      <c r="B373" s="55" t="str">
        <f>IF(Commande!J262&lt;&gt;"",Commande!J262,"")</f>
        <v>S3B</v>
      </c>
      <c r="C373" s="59" t="str">
        <f>IF(Commande!B262&lt;&gt;"",Commande!B262,"")</f>
        <v>SAUGE GREGGI</v>
      </c>
      <c r="D373" s="59" t="str">
        <f>IF(Commande!C262&lt;&gt;"",Commande!C262,"")</f>
        <v>Belle de Loire</v>
      </c>
      <c r="E373" s="55">
        <f>IF(Commande!F262&lt;&gt;"",Commande!F262,"")</f>
        <v>8</v>
      </c>
      <c r="F373" s="55" t="str">
        <f>IF(Commande!D262&lt;&gt;"",Commande!D262,"")</f>
        <v>B</v>
      </c>
      <c r="G373" s="55" t="str">
        <f>IF(Commande!L262&lt;&gt;"",Commande!L262,"")</f>
        <v>M3</v>
      </c>
      <c r="H373" s="55" t="str">
        <f>IF(Commande!H262&lt;&gt;"",Commande!H262,"")</f>
        <v>B</v>
      </c>
      <c r="I373" s="55">
        <f>IF(Commande!I262&lt;&gt;"",Commande!I262,"")</f>
        <v>0.12</v>
      </c>
      <c r="J373" s="55">
        <f>IF($J$9=36,Commande!AB262,IF($J$9=37,Commande!AC262,IF($J$9=38,Commande!AD262,IF($J$9=39,Commande!AE262,IF($J$9=40,Commande!AF262,IF($J$9=41,Commande!AG262,IF($J$9=42,Commande!AH262,IF($J$9=43,Commande!AI262,IF($J$9=44,Commande!AJ262,IF($J$9=45,Commande!AK262,IF($J$9=46,Commande!AL262,IF($J$9=47,Commande!AL262,IF($J$9=48,Commande!AM262,IF($J$9=49,Commande!AN262,IF($J$9=50,Commande!AO262,IF($J$9=51,Commande!AP262,IF($J$9=52,Commande!AQ262,IF($J$9=1,Commande!AR262,IF($J$9=2,Commande!AS262,IF($J$9=3,Commande!AT262,IF($J$9=4,Commande!AU262,IF($J$9=5,Commande!AV262,IF($J$9=6,Commande!AW262,IF($J$9=7,Commande!AX262,IF($J$9=8,Commande!AY262,IF($J$9=9,Commande!AZ262,IF($J$9=10,Commande!BA262,IF($J$9=11,Commande!BB262,IF($J$9=12,Commande!BC262,IF($J$9=13,Commande!BD262,IF($J$9=14,Commande!BE262,IF($J$9=15,Commande!BF262,IF($J$9=16,Commande!BG262,IF($J$9=17,Commande!BH262,IF($J$9=18,Commande!BI262,IF($J$9=19,Commande!BJ262,IF($J$9=20,Commande!BK262,IF($J$9=21,Commande!BL262,IF($J$9=22,Commande!BM262,IF($J$9=23,Commande!BN262,IF($J$9=24,Commande!BO262,IF($J$9=25,Commande!BP262,IF($J$9=26,Commande!R262,IF($J$9=27,Commande!S262,IF($J$9=28,Commande!T262,IF($J$9=29,Commande!U262,IF($J$9=30,Commande!V262,IF($J$9=31,Commande!W262,IF($J$9=32,Commande!X262,IF($J$9=33,Commande!Y262,IF($J$9=34,Commande!Z262,IF($J$9=35,Commande!AA262,))))))))))))))))))))))))))))))))))))))))))))))))))))</f>
        <v>0</v>
      </c>
      <c r="K373" s="55" t="str">
        <f>IF(Commande!O262=0,"","Erreur")</f>
        <v/>
      </c>
    </row>
    <row r="374" spans="1:11">
      <c r="A374" s="55">
        <f>IF(Commande!A263&lt;&gt;"",Commande!A263,"")</f>
        <v>10919</v>
      </c>
      <c r="B374" s="55" t="str">
        <f>IF(Commande!J263&lt;&gt;"",Commande!J263,"")</f>
        <v>S3B</v>
      </c>
      <c r="C374" s="59" t="str">
        <f>IF(Commande!B263&lt;&gt;"",Commande!B263,"")</f>
        <v>SAUGE GREGGI</v>
      </c>
      <c r="D374" s="59" t="str">
        <f>IF(Commande!C263&lt;&gt;"",Commande!C263,"")</f>
        <v>Blanche</v>
      </c>
      <c r="E374" s="55">
        <f>IF(Commande!F263&lt;&gt;"",Commande!F263,"")</f>
        <v>8</v>
      </c>
      <c r="F374" s="55" t="str">
        <f>IF(Commande!D263&lt;&gt;"",Commande!D263,"")</f>
        <v>B</v>
      </c>
      <c r="G374" s="55" t="str">
        <f>IF(Commande!L263&lt;&gt;"",Commande!L263,"")</f>
        <v>M3</v>
      </c>
      <c r="H374" s="55" t="str">
        <f>IF(Commande!H263&lt;&gt;"",Commande!H263,"")</f>
        <v>B</v>
      </c>
      <c r="I374" s="55" t="str">
        <f>IF(Commande!I263&lt;&gt;"",Commande!I263,"")</f>
        <v/>
      </c>
      <c r="J374" s="55">
        <f>IF($J$9=36,Commande!AB263,IF($J$9=37,Commande!AC263,IF($J$9=38,Commande!AD263,IF($J$9=39,Commande!AE263,IF($J$9=40,Commande!AF263,IF($J$9=41,Commande!AG263,IF($J$9=42,Commande!AH263,IF($J$9=43,Commande!AI263,IF($J$9=44,Commande!AJ263,IF($J$9=45,Commande!AK263,IF($J$9=46,Commande!AL263,IF($J$9=47,Commande!AL263,IF($J$9=48,Commande!AM263,IF($J$9=49,Commande!AN263,IF($J$9=50,Commande!AO263,IF($J$9=51,Commande!AP263,IF($J$9=52,Commande!AQ263,IF($J$9=1,Commande!AR263,IF($J$9=2,Commande!AS263,IF($J$9=3,Commande!AT263,IF($J$9=4,Commande!AU263,IF($J$9=5,Commande!AV263,IF($J$9=6,Commande!AW263,IF($J$9=7,Commande!AX263,IF($J$9=8,Commande!AY263,IF($J$9=9,Commande!AZ263,IF($J$9=10,Commande!BA263,IF($J$9=11,Commande!BB263,IF($J$9=12,Commande!BC263,IF($J$9=13,Commande!BD263,IF($J$9=14,Commande!BE263,IF($J$9=15,Commande!BF263,IF($J$9=16,Commande!BG263,IF($J$9=17,Commande!BH263,IF($J$9=18,Commande!BI263,IF($J$9=19,Commande!BJ263,IF($J$9=20,Commande!BK263,IF($J$9=21,Commande!BL263,IF($J$9=22,Commande!BM263,IF($J$9=23,Commande!BN263,IF($J$9=24,Commande!BO263,IF($J$9=25,Commande!BP263,IF($J$9=26,Commande!R263,IF($J$9=27,Commande!S263,IF($J$9=28,Commande!T263,IF($J$9=29,Commande!U263,IF($J$9=30,Commande!V263,IF($J$9=31,Commande!W263,IF($J$9=32,Commande!X263,IF($J$9=33,Commande!Y263,IF($J$9=34,Commande!Z263,IF($J$9=35,Commande!AA263,))))))))))))))))))))))))))))))))))))))))))))))))))))</f>
        <v>0</v>
      </c>
      <c r="K374" s="55" t="str">
        <f>IF(Commande!O263=0,"","Erreur")</f>
        <v/>
      </c>
    </row>
    <row r="375" spans="1:11">
      <c r="A375" s="55">
        <f>IF(Commande!A264&lt;&gt;"",Commande!A264,"")</f>
        <v>10937</v>
      </c>
      <c r="B375" s="55" t="str">
        <f>IF(Commande!J264&lt;&gt;"",Commande!J264,"")</f>
        <v>S3B</v>
      </c>
      <c r="C375" s="59" t="str">
        <f>IF(Commande!B264&lt;&gt;"",Commande!B264,"")</f>
        <v>SAUGE GREGGI</v>
      </c>
      <c r="D375" s="59" t="str">
        <f>IF(Commande!C264&lt;&gt;"",Commande!C264,"")</f>
        <v>Bleu</v>
      </c>
      <c r="E375" s="55">
        <f>IF(Commande!F264&lt;&gt;"",Commande!F264,"")</f>
        <v>8</v>
      </c>
      <c r="F375" s="55" t="str">
        <f>IF(Commande!D264&lt;&gt;"",Commande!D264,"")</f>
        <v>B</v>
      </c>
      <c r="G375" s="55" t="str">
        <f>IF(Commande!L264&lt;&gt;"",Commande!L264,"")</f>
        <v>M3</v>
      </c>
      <c r="H375" s="55" t="str">
        <f>IF(Commande!H264&lt;&gt;"",Commande!H264,"")</f>
        <v>B</v>
      </c>
      <c r="I375" s="55" t="str">
        <f>IF(Commande!I264&lt;&gt;"",Commande!I264,"")</f>
        <v/>
      </c>
      <c r="J375" s="55">
        <f>IF($J$9=36,Commande!AB264,IF($J$9=37,Commande!AC264,IF($J$9=38,Commande!AD264,IF($J$9=39,Commande!AE264,IF($J$9=40,Commande!AF264,IF($J$9=41,Commande!AG264,IF($J$9=42,Commande!AH264,IF($J$9=43,Commande!AI264,IF($J$9=44,Commande!AJ264,IF($J$9=45,Commande!AK264,IF($J$9=46,Commande!AL264,IF($J$9=47,Commande!AL264,IF($J$9=48,Commande!AM264,IF($J$9=49,Commande!AN264,IF($J$9=50,Commande!AO264,IF($J$9=51,Commande!AP264,IF($J$9=52,Commande!AQ264,IF($J$9=1,Commande!AR264,IF($J$9=2,Commande!AS264,IF($J$9=3,Commande!AT264,IF($J$9=4,Commande!AU264,IF($J$9=5,Commande!AV264,IF($J$9=6,Commande!AW264,IF($J$9=7,Commande!AX264,IF($J$9=8,Commande!AY264,IF($J$9=9,Commande!AZ264,IF($J$9=10,Commande!BA264,IF($J$9=11,Commande!BB264,IF($J$9=12,Commande!BC264,IF($J$9=13,Commande!BD264,IF($J$9=14,Commande!BE264,IF($J$9=15,Commande!BF264,IF($J$9=16,Commande!BG264,IF($J$9=17,Commande!BH264,IF($J$9=18,Commande!BI264,IF($J$9=19,Commande!BJ264,IF($J$9=20,Commande!BK264,IF($J$9=21,Commande!BL264,IF($J$9=22,Commande!BM264,IF($J$9=23,Commande!BN264,IF($J$9=24,Commande!BO264,IF($J$9=25,Commande!BP264,IF($J$9=26,Commande!R264,IF($J$9=27,Commande!S264,IF($J$9=28,Commande!T264,IF($J$9=29,Commande!U264,IF($J$9=30,Commande!V264,IF($J$9=31,Commande!W264,IF($J$9=32,Commande!X264,IF($J$9=33,Commande!Y264,IF($J$9=34,Commande!Z264,IF($J$9=35,Commande!AA264,))))))))))))))))))))))))))))))))))))))))))))))))))))</f>
        <v>0</v>
      </c>
      <c r="K375" s="55" t="str">
        <f>IF(Commande!O264=0,"","Erreur")</f>
        <v/>
      </c>
    </row>
    <row r="376" spans="1:11">
      <c r="A376" s="55">
        <f>IF(Commande!A265&lt;&gt;"",Commande!A265,"")</f>
        <v>15302</v>
      </c>
      <c r="B376" s="55" t="str">
        <f>IF(Commande!J265&lt;&gt;"",Commande!J265,"")</f>
        <v>S3B</v>
      </c>
      <c r="C376" s="59" t="str">
        <f>IF(Commande!B265&lt;&gt;"",Commande!B265,"")</f>
        <v>SAUGE GREGGI</v>
      </c>
      <c r="D376" s="59" t="str">
        <f>IF(Commande!C265&lt;&gt;"",Commande!C265,"")</f>
        <v>Bordeaux</v>
      </c>
      <c r="E376" s="55">
        <f>IF(Commande!F265&lt;&gt;"",Commande!F265,"")</f>
        <v>8</v>
      </c>
      <c r="F376" s="55" t="str">
        <f>IF(Commande!D265&lt;&gt;"",Commande!D265,"")</f>
        <v>B</v>
      </c>
      <c r="G376" s="55" t="str">
        <f>IF(Commande!L265&lt;&gt;"",Commande!L265,"")</f>
        <v>M3</v>
      </c>
      <c r="H376" s="55" t="str">
        <f>IF(Commande!H265&lt;&gt;"",Commande!H265,"")</f>
        <v>B</v>
      </c>
      <c r="I376" s="55" t="str">
        <f>IF(Commande!I265&lt;&gt;"",Commande!I265,"")</f>
        <v/>
      </c>
      <c r="J376" s="55">
        <f>IF($J$9=36,Commande!AB265,IF($J$9=37,Commande!AC265,IF($J$9=38,Commande!AD265,IF($J$9=39,Commande!AE265,IF($J$9=40,Commande!AF265,IF($J$9=41,Commande!AG265,IF($J$9=42,Commande!AH265,IF($J$9=43,Commande!AI265,IF($J$9=44,Commande!AJ265,IF($J$9=45,Commande!AK265,IF($J$9=46,Commande!AL265,IF($J$9=47,Commande!AL265,IF($J$9=48,Commande!AM265,IF($J$9=49,Commande!AN265,IF($J$9=50,Commande!AO265,IF($J$9=51,Commande!AP265,IF($J$9=52,Commande!AQ265,IF($J$9=1,Commande!AR265,IF($J$9=2,Commande!AS265,IF($J$9=3,Commande!AT265,IF($J$9=4,Commande!AU265,IF($J$9=5,Commande!AV265,IF($J$9=6,Commande!AW265,IF($J$9=7,Commande!AX265,IF($J$9=8,Commande!AY265,IF($J$9=9,Commande!AZ265,IF($J$9=10,Commande!BA265,IF($J$9=11,Commande!BB265,IF($J$9=12,Commande!BC265,IF($J$9=13,Commande!BD265,IF($J$9=14,Commande!BE265,IF($J$9=15,Commande!BF265,IF($J$9=16,Commande!BG265,IF($J$9=17,Commande!BH265,IF($J$9=18,Commande!BI265,IF($J$9=19,Commande!BJ265,IF($J$9=20,Commande!BK265,IF($J$9=21,Commande!BL265,IF($J$9=22,Commande!BM265,IF($J$9=23,Commande!BN265,IF($J$9=24,Commande!BO265,IF($J$9=25,Commande!BP265,IF($J$9=26,Commande!R265,IF($J$9=27,Commande!S265,IF($J$9=28,Commande!T265,IF($J$9=29,Commande!U265,IF($J$9=30,Commande!V265,IF($J$9=31,Commande!W265,IF($J$9=32,Commande!X265,IF($J$9=33,Commande!Y265,IF($J$9=34,Commande!Z265,IF($J$9=35,Commande!AA265,))))))))))))))))))))))))))))))))))))))))))))))))))))</f>
        <v>0</v>
      </c>
      <c r="K376" s="55" t="str">
        <f>IF(Commande!O265=0,"","Erreur")</f>
        <v/>
      </c>
    </row>
    <row r="377" spans="1:11">
      <c r="A377" s="55">
        <f>IF(Commande!A266&lt;&gt;"",Commande!A266,"")</f>
        <v>22935</v>
      </c>
      <c r="B377" s="55" t="str">
        <f>IF(Commande!J266&lt;&gt;"",Commande!J266,"")</f>
        <v>S3B</v>
      </c>
      <c r="C377" s="59" t="str">
        <f>IF(Commande!B266&lt;&gt;"",Commande!B266,"")</f>
        <v>SAUGE GREGGI</v>
      </c>
      <c r="D377" s="59" t="str">
        <f>IF(Commande!C266&lt;&gt;"",Commande!C266,"")</f>
        <v>Cherry lips</v>
      </c>
      <c r="E377" s="55">
        <f>IF(Commande!F266&lt;&gt;"",Commande!F266,"")</f>
        <v>8</v>
      </c>
      <c r="F377" s="55" t="str">
        <f>IF(Commande!D266&lt;&gt;"",Commande!D266,"")</f>
        <v>B</v>
      </c>
      <c r="G377" s="55" t="str">
        <f>IF(Commande!L266&lt;&gt;"",Commande!L266,"")</f>
        <v>M3</v>
      </c>
      <c r="H377" s="55" t="str">
        <f>IF(Commande!H266&lt;&gt;"",Commande!H266,"")</f>
        <v>B</v>
      </c>
      <c r="I377" s="55">
        <f>IF(Commande!I266&lt;&gt;"",Commande!I266,"")</f>
        <v>0.09</v>
      </c>
      <c r="J377" s="55">
        <f>IF($J$9=36,Commande!AB266,IF($J$9=37,Commande!AC266,IF($J$9=38,Commande!AD266,IF($J$9=39,Commande!AE266,IF($J$9=40,Commande!AF266,IF($J$9=41,Commande!AG266,IF($J$9=42,Commande!AH266,IF($J$9=43,Commande!AI266,IF($J$9=44,Commande!AJ266,IF($J$9=45,Commande!AK266,IF($J$9=46,Commande!AL266,IF($J$9=47,Commande!AL266,IF($J$9=48,Commande!AM266,IF($J$9=49,Commande!AN266,IF($J$9=50,Commande!AO266,IF($J$9=51,Commande!AP266,IF($J$9=52,Commande!AQ266,IF($J$9=1,Commande!AR266,IF($J$9=2,Commande!AS266,IF($J$9=3,Commande!AT266,IF($J$9=4,Commande!AU266,IF($J$9=5,Commande!AV266,IF($J$9=6,Commande!AW266,IF($J$9=7,Commande!AX266,IF($J$9=8,Commande!AY266,IF($J$9=9,Commande!AZ266,IF($J$9=10,Commande!BA266,IF($J$9=11,Commande!BB266,IF($J$9=12,Commande!BC266,IF($J$9=13,Commande!BD266,IF($J$9=14,Commande!BE266,IF($J$9=15,Commande!BF266,IF($J$9=16,Commande!BG266,IF($J$9=17,Commande!BH266,IF($J$9=18,Commande!BI266,IF($J$9=19,Commande!BJ266,IF($J$9=20,Commande!BK266,IF($J$9=21,Commande!BL266,IF($J$9=22,Commande!BM266,IF($J$9=23,Commande!BN266,IF($J$9=24,Commande!BO266,IF($J$9=25,Commande!BP266,IF($J$9=26,Commande!R266,IF($J$9=27,Commande!S266,IF($J$9=28,Commande!T266,IF($J$9=29,Commande!U266,IF($J$9=30,Commande!V266,IF($J$9=31,Commande!W266,IF($J$9=32,Commande!X266,IF($J$9=33,Commande!Y266,IF($J$9=34,Commande!Z266,IF($J$9=35,Commande!AA266,))))))))))))))))))))))))))))))))))))))))))))))))))))</f>
        <v>0</v>
      </c>
      <c r="K377" s="55" t="str">
        <f>IF(Commande!O266=0,"","Erreur")</f>
        <v/>
      </c>
    </row>
    <row r="378" spans="1:11">
      <c r="A378" s="55">
        <f>IF(Commande!A267&lt;&gt;"",Commande!A267,"")</f>
        <v>25210</v>
      </c>
      <c r="B378" s="55" t="str">
        <f>IF(Commande!J267&lt;&gt;"",Commande!J267,"")</f>
        <v>S3B</v>
      </c>
      <c r="C378" s="59" t="str">
        <f>IF(Commande!B267&lt;&gt;"",Commande!B267,"")</f>
        <v>SAUGE GREGGI</v>
      </c>
      <c r="D378" s="59" t="str">
        <f>IF(Commande!C267&lt;&gt;"",Commande!C267,"")</f>
        <v>Desert Blaze</v>
      </c>
      <c r="E378" s="55">
        <f>IF(Commande!F267&lt;&gt;"",Commande!F267,"")</f>
        <v>8</v>
      </c>
      <c r="F378" s="55" t="str">
        <f>IF(Commande!D267&lt;&gt;"",Commande!D267,"")</f>
        <v>B</v>
      </c>
      <c r="G378" s="55" t="str">
        <f>IF(Commande!L267&lt;&gt;"",Commande!L267,"")</f>
        <v>M3</v>
      </c>
      <c r="H378" s="55" t="str">
        <f>IF(Commande!H267&lt;&gt;"",Commande!H267,"")</f>
        <v>B</v>
      </c>
      <c r="I378" s="55" t="str">
        <f>IF(Commande!I267&lt;&gt;"",Commande!I267,"")</f>
        <v/>
      </c>
      <c r="J378" s="55">
        <f>IF($J$9=36,Commande!AB267,IF($J$9=37,Commande!AC267,IF($J$9=38,Commande!AD267,IF($J$9=39,Commande!AE267,IF($J$9=40,Commande!AF267,IF($J$9=41,Commande!AG267,IF($J$9=42,Commande!AH267,IF($J$9=43,Commande!AI267,IF($J$9=44,Commande!AJ267,IF($J$9=45,Commande!AK267,IF($J$9=46,Commande!AL267,IF($J$9=47,Commande!AL267,IF($J$9=48,Commande!AM267,IF($J$9=49,Commande!AN267,IF($J$9=50,Commande!AO267,IF($J$9=51,Commande!AP267,IF($J$9=52,Commande!AQ267,IF($J$9=1,Commande!AR267,IF($J$9=2,Commande!AS267,IF($J$9=3,Commande!AT267,IF($J$9=4,Commande!AU267,IF($J$9=5,Commande!AV267,IF($J$9=6,Commande!AW267,IF($J$9=7,Commande!AX267,IF($J$9=8,Commande!AY267,IF($J$9=9,Commande!AZ267,IF($J$9=10,Commande!BA267,IF($J$9=11,Commande!BB267,IF($J$9=12,Commande!BC267,IF($J$9=13,Commande!BD267,IF($J$9=14,Commande!BE267,IF($J$9=15,Commande!BF267,IF($J$9=16,Commande!BG267,IF($J$9=17,Commande!BH267,IF($J$9=18,Commande!BI267,IF($J$9=19,Commande!BJ267,IF($J$9=20,Commande!BK267,IF($J$9=21,Commande!BL267,IF($J$9=22,Commande!BM267,IF($J$9=23,Commande!BN267,IF($J$9=24,Commande!BO267,IF($J$9=25,Commande!BP267,IF($J$9=26,Commande!R267,IF($J$9=27,Commande!S267,IF($J$9=28,Commande!T267,IF($J$9=29,Commande!U267,IF($J$9=30,Commande!V267,IF($J$9=31,Commande!W267,IF($J$9=32,Commande!X267,IF($J$9=33,Commande!Y267,IF($J$9=34,Commande!Z267,IF($J$9=35,Commande!AA267,))))))))))))))))))))))))))))))))))))))))))))))))))))</f>
        <v>0</v>
      </c>
      <c r="K378" s="55" t="str">
        <f>IF(Commande!O267=0,"","Erreur")</f>
        <v/>
      </c>
    </row>
    <row r="379" spans="1:11">
      <c r="A379" s="55">
        <f>IF(Commande!A268&lt;&gt;"",Commande!A268,"")</f>
        <v>10022</v>
      </c>
      <c r="B379" s="55" t="str">
        <f>IF(Commande!J268&lt;&gt;"",Commande!J268,"")</f>
        <v>S3B</v>
      </c>
      <c r="C379" s="59" t="str">
        <f>IF(Commande!B268&lt;&gt;"",Commande!B268,"")</f>
        <v>SAUGE GREGGI</v>
      </c>
      <c r="D379" s="59" t="str">
        <f>IF(Commande!C268&lt;&gt;"",Commande!C268,"")</f>
        <v>Jaune</v>
      </c>
      <c r="E379" s="55">
        <f>IF(Commande!F268&lt;&gt;"",Commande!F268,"")</f>
        <v>8</v>
      </c>
      <c r="F379" s="55" t="str">
        <f>IF(Commande!D268&lt;&gt;"",Commande!D268,"")</f>
        <v>B</v>
      </c>
      <c r="G379" s="55" t="str">
        <f>IF(Commande!L268&lt;&gt;"",Commande!L268,"")</f>
        <v>M3</v>
      </c>
      <c r="H379" s="55" t="str">
        <f>IF(Commande!H268&lt;&gt;"",Commande!H268,"")</f>
        <v>B</v>
      </c>
      <c r="I379" s="55" t="str">
        <f>IF(Commande!I268&lt;&gt;"",Commande!I268,"")</f>
        <v/>
      </c>
      <c r="J379" s="55">
        <f>IF($J$9=36,Commande!AB268,IF($J$9=37,Commande!AC268,IF($J$9=38,Commande!AD268,IF($J$9=39,Commande!AE268,IF($J$9=40,Commande!AF268,IF($J$9=41,Commande!AG268,IF($J$9=42,Commande!AH268,IF($J$9=43,Commande!AI268,IF($J$9=44,Commande!AJ268,IF($J$9=45,Commande!AK268,IF($J$9=46,Commande!AL268,IF($J$9=47,Commande!AL268,IF($J$9=48,Commande!AM268,IF($J$9=49,Commande!AN268,IF($J$9=50,Commande!AO268,IF($J$9=51,Commande!AP268,IF($J$9=52,Commande!AQ268,IF($J$9=1,Commande!AR268,IF($J$9=2,Commande!AS268,IF($J$9=3,Commande!AT268,IF($J$9=4,Commande!AU268,IF($J$9=5,Commande!AV268,IF($J$9=6,Commande!AW268,IF($J$9=7,Commande!AX268,IF($J$9=8,Commande!AY268,IF($J$9=9,Commande!AZ268,IF($J$9=10,Commande!BA268,IF($J$9=11,Commande!BB268,IF($J$9=12,Commande!BC268,IF($J$9=13,Commande!BD268,IF($J$9=14,Commande!BE268,IF($J$9=15,Commande!BF268,IF($J$9=16,Commande!BG268,IF($J$9=17,Commande!BH268,IF($J$9=18,Commande!BI268,IF($J$9=19,Commande!BJ268,IF($J$9=20,Commande!BK268,IF($J$9=21,Commande!BL268,IF($J$9=22,Commande!BM268,IF($J$9=23,Commande!BN268,IF($J$9=24,Commande!BO268,IF($J$9=25,Commande!BP268,IF($J$9=26,Commande!R268,IF($J$9=27,Commande!S268,IF($J$9=28,Commande!T268,IF($J$9=29,Commande!U268,IF($J$9=30,Commande!V268,IF($J$9=31,Commande!W268,IF($J$9=32,Commande!X268,IF($J$9=33,Commande!Y268,IF($J$9=34,Commande!Z268,IF($J$9=35,Commande!AA268,))))))))))))))))))))))))))))))))))))))))))))))))))))</f>
        <v>0</v>
      </c>
      <c r="K379" s="55" t="str">
        <f>IF(Commande!O268=0,"","Erreur")</f>
        <v/>
      </c>
    </row>
    <row r="380" spans="1:11">
      <c r="A380" s="55">
        <f>IF(Commande!A269&lt;&gt;"",Commande!A269,"")</f>
        <v>14499</v>
      </c>
      <c r="B380" s="55" t="str">
        <f>IF(Commande!J269&lt;&gt;"",Commande!J269,"")</f>
        <v>S3B</v>
      </c>
      <c r="C380" s="59" t="str">
        <f>IF(Commande!B269&lt;&gt;"",Commande!B269,"")</f>
        <v>SAUGE GREGGI</v>
      </c>
      <c r="D380" s="59" t="str">
        <f>IF(Commande!C269&lt;&gt;"",Commande!C269,"")</f>
        <v>Joy</v>
      </c>
      <c r="E380" s="55">
        <f>IF(Commande!F269&lt;&gt;"",Commande!F269,"")</f>
        <v>8</v>
      </c>
      <c r="F380" s="55" t="str">
        <f>IF(Commande!D269&lt;&gt;"",Commande!D269,"")</f>
        <v>B</v>
      </c>
      <c r="G380" s="55" t="str">
        <f>IF(Commande!L269&lt;&gt;"",Commande!L269,"")</f>
        <v>M3</v>
      </c>
      <c r="H380" s="55" t="str">
        <f>IF(Commande!H269&lt;&gt;"",Commande!H269,"")</f>
        <v>B</v>
      </c>
      <c r="I380" s="55" t="str">
        <f>IF(Commande!I269&lt;&gt;"",Commande!I269,"")</f>
        <v/>
      </c>
      <c r="J380" s="55">
        <f>IF($J$9=36,Commande!AB269,IF($J$9=37,Commande!AC269,IF($J$9=38,Commande!AD269,IF($J$9=39,Commande!AE269,IF($J$9=40,Commande!AF269,IF($J$9=41,Commande!AG269,IF($J$9=42,Commande!AH269,IF($J$9=43,Commande!AI269,IF($J$9=44,Commande!AJ269,IF($J$9=45,Commande!AK269,IF($J$9=46,Commande!AL269,IF($J$9=47,Commande!AL269,IF($J$9=48,Commande!AM269,IF($J$9=49,Commande!AN269,IF($J$9=50,Commande!AO269,IF($J$9=51,Commande!AP269,IF($J$9=52,Commande!AQ269,IF($J$9=1,Commande!AR269,IF($J$9=2,Commande!AS269,IF($J$9=3,Commande!AT269,IF($J$9=4,Commande!AU269,IF($J$9=5,Commande!AV269,IF($J$9=6,Commande!AW269,IF($J$9=7,Commande!AX269,IF($J$9=8,Commande!AY269,IF($J$9=9,Commande!AZ269,IF($J$9=10,Commande!BA269,IF($J$9=11,Commande!BB269,IF($J$9=12,Commande!BC269,IF($J$9=13,Commande!BD269,IF($J$9=14,Commande!BE269,IF($J$9=15,Commande!BF269,IF($J$9=16,Commande!BG269,IF($J$9=17,Commande!BH269,IF($J$9=18,Commande!BI269,IF($J$9=19,Commande!BJ269,IF($J$9=20,Commande!BK269,IF($J$9=21,Commande!BL269,IF($J$9=22,Commande!BM269,IF($J$9=23,Commande!BN269,IF($J$9=24,Commande!BO269,IF($J$9=25,Commande!BP269,IF($J$9=26,Commande!R269,IF($J$9=27,Commande!S269,IF($J$9=28,Commande!T269,IF($J$9=29,Commande!U269,IF($J$9=30,Commande!V269,IF($J$9=31,Commande!W269,IF($J$9=32,Commande!X269,IF($J$9=33,Commande!Y269,IF($J$9=34,Commande!Z269,IF($J$9=35,Commande!AA269,))))))))))))))))))))))))))))))))))))))))))))))))))))</f>
        <v>0</v>
      </c>
      <c r="K380" s="55" t="str">
        <f>IF(Commande!O269=0,"","Erreur")</f>
        <v/>
      </c>
    </row>
    <row r="381" spans="1:11">
      <c r="A381" s="55">
        <f>IF(Commande!A270&lt;&gt;"",Commande!A270,"")</f>
        <v>26021</v>
      </c>
      <c r="B381" s="55" t="str">
        <f>IF(Commande!J270&lt;&gt;"",Commande!J270,"")</f>
        <v>S3B</v>
      </c>
      <c r="C381" s="59" t="str">
        <f>IF(Commande!B270&lt;&gt;"",Commande!B270,"")</f>
        <v>SAUGE GREGGI</v>
      </c>
      <c r="D381" s="59" t="str">
        <f>IF(Commande!C270&lt;&gt;"",Commande!C270,"")</f>
        <v>Lipstick</v>
      </c>
      <c r="E381" s="55">
        <f>IF(Commande!F270&lt;&gt;"",Commande!F270,"")</f>
        <v>8</v>
      </c>
      <c r="F381" s="55" t="str">
        <f>IF(Commande!D270&lt;&gt;"",Commande!D270,"")</f>
        <v>B</v>
      </c>
      <c r="G381" s="55" t="str">
        <f>IF(Commande!L270&lt;&gt;"",Commande!L270,"")</f>
        <v>M3</v>
      </c>
      <c r="H381" s="55" t="str">
        <f>IF(Commande!H270&lt;&gt;"",Commande!H270,"")</f>
        <v>B</v>
      </c>
      <c r="I381" s="55" t="str">
        <f>IF(Commande!I270&lt;&gt;"",Commande!I270,"")</f>
        <v/>
      </c>
      <c r="J381" s="55">
        <f>IF($J$9=36,Commande!AB270,IF($J$9=37,Commande!AC270,IF($J$9=38,Commande!AD270,IF($J$9=39,Commande!AE270,IF($J$9=40,Commande!AF270,IF($J$9=41,Commande!AG270,IF($J$9=42,Commande!AH270,IF($J$9=43,Commande!AI270,IF($J$9=44,Commande!AJ270,IF($J$9=45,Commande!AK270,IF($J$9=46,Commande!AL270,IF($J$9=47,Commande!AL270,IF($J$9=48,Commande!AM270,IF($J$9=49,Commande!AN270,IF($J$9=50,Commande!AO270,IF($J$9=51,Commande!AP270,IF($J$9=52,Commande!AQ270,IF($J$9=1,Commande!AR270,IF($J$9=2,Commande!AS270,IF($J$9=3,Commande!AT270,IF($J$9=4,Commande!AU270,IF($J$9=5,Commande!AV270,IF($J$9=6,Commande!AW270,IF($J$9=7,Commande!AX270,IF($J$9=8,Commande!AY270,IF($J$9=9,Commande!AZ270,IF($J$9=10,Commande!BA270,IF($J$9=11,Commande!BB270,IF($J$9=12,Commande!BC270,IF($J$9=13,Commande!BD270,IF($J$9=14,Commande!BE270,IF($J$9=15,Commande!BF270,IF($J$9=16,Commande!BG270,IF($J$9=17,Commande!BH270,IF($J$9=18,Commande!BI270,IF($J$9=19,Commande!BJ270,IF($J$9=20,Commande!BK270,IF($J$9=21,Commande!BL270,IF($J$9=22,Commande!BM270,IF($J$9=23,Commande!BN270,IF($J$9=24,Commande!BO270,IF($J$9=25,Commande!BP270,IF($J$9=26,Commande!R270,IF($J$9=27,Commande!S270,IF($J$9=28,Commande!T270,IF($J$9=29,Commande!U270,IF($J$9=30,Commande!V270,IF($J$9=31,Commande!W270,IF($J$9=32,Commande!X270,IF($J$9=33,Commande!Y270,IF($J$9=34,Commande!Z270,IF($J$9=35,Commande!AA270,))))))))))))))))))))))))))))))))))))))))))))))))))))</f>
        <v>0</v>
      </c>
      <c r="K381" s="55" t="str">
        <f>IF(Commande!O270=0,"","Erreur")</f>
        <v/>
      </c>
    </row>
    <row r="382" spans="1:11">
      <c r="A382" s="55">
        <f>IF(Commande!A271&lt;&gt;"",Commande!A271,"")</f>
        <v>3770</v>
      </c>
      <c r="B382" s="55" t="str">
        <f>IF(Commande!J271&lt;&gt;"",Commande!J271,"")</f>
        <v>S3B</v>
      </c>
      <c r="C382" s="59" t="str">
        <f>IF(Commande!B271&lt;&gt;"",Commande!B271,"")</f>
        <v>SAUGE GREGGI</v>
      </c>
      <c r="D382" s="59" t="str">
        <f>IF(Commande!C271&lt;&gt;"",Commande!C271,"")</f>
        <v>Rose intense</v>
      </c>
      <c r="E382" s="55">
        <f>IF(Commande!F271&lt;&gt;"",Commande!F271,"")</f>
        <v>8</v>
      </c>
      <c r="F382" s="55" t="str">
        <f>IF(Commande!D271&lt;&gt;"",Commande!D271,"")</f>
        <v>B</v>
      </c>
      <c r="G382" s="55" t="str">
        <f>IF(Commande!L271&lt;&gt;"",Commande!L271,"")</f>
        <v>M3</v>
      </c>
      <c r="H382" s="55" t="str">
        <f>IF(Commande!H271&lt;&gt;"",Commande!H271,"")</f>
        <v>B</v>
      </c>
      <c r="I382" s="55" t="str">
        <f>IF(Commande!I271&lt;&gt;"",Commande!I271,"")</f>
        <v/>
      </c>
      <c r="J382" s="55">
        <f>IF($J$9=36,Commande!AB271,IF($J$9=37,Commande!AC271,IF($J$9=38,Commande!AD271,IF($J$9=39,Commande!AE271,IF($J$9=40,Commande!AF271,IF($J$9=41,Commande!AG271,IF($J$9=42,Commande!AH271,IF($J$9=43,Commande!AI271,IF($J$9=44,Commande!AJ271,IF($J$9=45,Commande!AK271,IF($J$9=46,Commande!AL271,IF($J$9=47,Commande!AL271,IF($J$9=48,Commande!AM271,IF($J$9=49,Commande!AN271,IF($J$9=50,Commande!AO271,IF($J$9=51,Commande!AP271,IF($J$9=52,Commande!AQ271,IF($J$9=1,Commande!AR271,IF($J$9=2,Commande!AS271,IF($J$9=3,Commande!AT271,IF($J$9=4,Commande!AU271,IF($J$9=5,Commande!AV271,IF($J$9=6,Commande!AW271,IF($J$9=7,Commande!AX271,IF($J$9=8,Commande!AY271,IF($J$9=9,Commande!AZ271,IF($J$9=10,Commande!BA271,IF($J$9=11,Commande!BB271,IF($J$9=12,Commande!BC271,IF($J$9=13,Commande!BD271,IF($J$9=14,Commande!BE271,IF($J$9=15,Commande!BF271,IF($J$9=16,Commande!BG271,IF($J$9=17,Commande!BH271,IF($J$9=18,Commande!BI271,IF($J$9=19,Commande!BJ271,IF($J$9=20,Commande!BK271,IF($J$9=21,Commande!BL271,IF($J$9=22,Commande!BM271,IF($J$9=23,Commande!BN271,IF($J$9=24,Commande!BO271,IF($J$9=25,Commande!BP271,IF($J$9=26,Commande!R271,IF($J$9=27,Commande!S271,IF($J$9=28,Commande!T271,IF($J$9=29,Commande!U271,IF($J$9=30,Commande!V271,IF($J$9=31,Commande!W271,IF($J$9=32,Commande!X271,IF($J$9=33,Commande!Y271,IF($J$9=34,Commande!Z271,IF($J$9=35,Commande!AA271,))))))))))))))))))))))))))))))))))))))))))))))))))))</f>
        <v>0</v>
      </c>
      <c r="K382" s="55" t="str">
        <f>IF(Commande!O271=0,"","Erreur")</f>
        <v/>
      </c>
    </row>
    <row r="383" spans="1:11">
      <c r="A383" s="55">
        <f>IF(Commande!A272&lt;&gt;"",Commande!A272,"")</f>
        <v>10023</v>
      </c>
      <c r="B383" s="55" t="str">
        <f>IF(Commande!J272&lt;&gt;"",Commande!J272,"")</f>
        <v>S3B</v>
      </c>
      <c r="C383" s="59" t="str">
        <f>IF(Commande!B272&lt;&gt;"",Commande!B272,"")</f>
        <v>SAUGE GREGGI</v>
      </c>
      <c r="D383" s="59" t="str">
        <f>IF(Commande!C272&lt;&gt;"",Commande!C272,"")</f>
        <v>Saumon</v>
      </c>
      <c r="E383" s="55">
        <f>IF(Commande!F272&lt;&gt;"",Commande!F272,"")</f>
        <v>8</v>
      </c>
      <c r="F383" s="55" t="str">
        <f>IF(Commande!D272&lt;&gt;"",Commande!D272,"")</f>
        <v>B</v>
      </c>
      <c r="G383" s="55" t="str">
        <f>IF(Commande!L272&lt;&gt;"",Commande!L272,"")</f>
        <v>M3</v>
      </c>
      <c r="H383" s="55" t="str">
        <f>IF(Commande!H272&lt;&gt;"",Commande!H272,"")</f>
        <v>B</v>
      </c>
      <c r="I383" s="55" t="str">
        <f>IF(Commande!I272&lt;&gt;"",Commande!I272,"")</f>
        <v/>
      </c>
      <c r="J383" s="55">
        <f>IF($J$9=36,Commande!AB272,IF($J$9=37,Commande!AC272,IF($J$9=38,Commande!AD272,IF($J$9=39,Commande!AE272,IF($J$9=40,Commande!AF272,IF($J$9=41,Commande!AG272,IF($J$9=42,Commande!AH272,IF($J$9=43,Commande!AI272,IF($J$9=44,Commande!AJ272,IF($J$9=45,Commande!AK272,IF($J$9=46,Commande!AL272,IF($J$9=47,Commande!AL272,IF($J$9=48,Commande!AM272,IF($J$9=49,Commande!AN272,IF($J$9=50,Commande!AO272,IF($J$9=51,Commande!AP272,IF($J$9=52,Commande!AQ272,IF($J$9=1,Commande!AR272,IF($J$9=2,Commande!AS272,IF($J$9=3,Commande!AT272,IF($J$9=4,Commande!AU272,IF($J$9=5,Commande!AV272,IF($J$9=6,Commande!AW272,IF($J$9=7,Commande!AX272,IF($J$9=8,Commande!AY272,IF($J$9=9,Commande!AZ272,IF($J$9=10,Commande!BA272,IF($J$9=11,Commande!BB272,IF($J$9=12,Commande!BC272,IF($J$9=13,Commande!BD272,IF($J$9=14,Commande!BE272,IF($J$9=15,Commande!BF272,IF($J$9=16,Commande!BG272,IF($J$9=17,Commande!BH272,IF($J$9=18,Commande!BI272,IF($J$9=19,Commande!BJ272,IF($J$9=20,Commande!BK272,IF($J$9=21,Commande!BL272,IF($J$9=22,Commande!BM272,IF($J$9=23,Commande!BN272,IF($J$9=24,Commande!BO272,IF($J$9=25,Commande!BP272,IF($J$9=26,Commande!R272,IF($J$9=27,Commande!S272,IF($J$9=28,Commande!T272,IF($J$9=29,Commande!U272,IF($J$9=30,Commande!V272,IF($J$9=31,Commande!W272,IF($J$9=32,Commande!X272,IF($J$9=33,Commande!Y272,IF($J$9=34,Commande!Z272,IF($J$9=35,Commande!AA272,))))))))))))))))))))))))))))))))))))))))))))))))))))</f>
        <v>0</v>
      </c>
      <c r="K383" s="55" t="str">
        <f>IF(Commande!O272=0,"","Erreur")</f>
        <v/>
      </c>
    </row>
    <row r="384" spans="1:11">
      <c r="A384" s="55">
        <f>IF(Commande!A273&lt;&gt;"",Commande!A273,"")</f>
        <v>10024</v>
      </c>
      <c r="B384" s="55" t="str">
        <f>IF(Commande!J273&lt;&gt;"",Commande!J273,"")</f>
        <v>S3B</v>
      </c>
      <c r="C384" s="59" t="str">
        <f>IF(Commande!B273&lt;&gt;"",Commande!B273,"")</f>
        <v>SAUGE GREGGI</v>
      </c>
      <c r="D384" s="59" t="str">
        <f>IF(Commande!C273&lt;&gt;"",Commande!C273,"")</f>
        <v>Variées</v>
      </c>
      <c r="E384" s="55">
        <f>IF(Commande!F273&lt;&gt;"",Commande!F273,"")</f>
        <v>8</v>
      </c>
      <c r="F384" s="55" t="str">
        <f>IF(Commande!D273&lt;&gt;"",Commande!D273,"")</f>
        <v>B</v>
      </c>
      <c r="G384" s="55" t="str">
        <f>IF(Commande!L273&lt;&gt;"",Commande!L273,"")</f>
        <v>M3</v>
      </c>
      <c r="H384" s="55" t="str">
        <f>IF(Commande!H273&lt;&gt;"",Commande!H273,"")</f>
        <v>B</v>
      </c>
      <c r="I384" s="55" t="str">
        <f>IF(Commande!I273&lt;&gt;"",Commande!I273,"")</f>
        <v/>
      </c>
      <c r="J384" s="55">
        <f>IF($J$9=36,Commande!AB273,IF($J$9=37,Commande!AC273,IF($J$9=38,Commande!AD273,IF($J$9=39,Commande!AE273,IF($J$9=40,Commande!AF273,IF($J$9=41,Commande!AG273,IF($J$9=42,Commande!AH273,IF($J$9=43,Commande!AI273,IF($J$9=44,Commande!AJ273,IF($J$9=45,Commande!AK273,IF($J$9=46,Commande!AL273,IF($J$9=47,Commande!AL273,IF($J$9=48,Commande!AM273,IF($J$9=49,Commande!AN273,IF($J$9=50,Commande!AO273,IF($J$9=51,Commande!AP273,IF($J$9=52,Commande!AQ273,IF($J$9=1,Commande!AR273,IF($J$9=2,Commande!AS273,IF($J$9=3,Commande!AT273,IF($J$9=4,Commande!AU273,IF($J$9=5,Commande!AV273,IF($J$9=6,Commande!AW273,IF($J$9=7,Commande!AX273,IF($J$9=8,Commande!AY273,IF($J$9=9,Commande!AZ273,IF($J$9=10,Commande!BA273,IF($J$9=11,Commande!BB273,IF($J$9=12,Commande!BC273,IF($J$9=13,Commande!BD273,IF($J$9=14,Commande!BE273,IF($J$9=15,Commande!BF273,IF($J$9=16,Commande!BG273,IF($J$9=17,Commande!BH273,IF($J$9=18,Commande!BI273,IF($J$9=19,Commande!BJ273,IF($J$9=20,Commande!BK273,IF($J$9=21,Commande!BL273,IF($J$9=22,Commande!BM273,IF($J$9=23,Commande!BN273,IF($J$9=24,Commande!BO273,IF($J$9=25,Commande!BP273,IF($J$9=26,Commande!R273,IF($J$9=27,Commande!S273,IF($J$9=28,Commande!T273,IF($J$9=29,Commande!U273,IF($J$9=30,Commande!V273,IF($J$9=31,Commande!W273,IF($J$9=32,Commande!X273,IF($J$9=33,Commande!Y273,IF($J$9=34,Commande!Z273,IF($J$9=35,Commande!AA273,))))))))))))))))))))))))))))))))))))))))))))))))))))</f>
        <v>0</v>
      </c>
      <c r="K384" s="55" t="str">
        <f>IF(Commande!O273=0,"","Erreur")</f>
        <v/>
      </c>
    </row>
    <row r="385" spans="1:11">
      <c r="A385" s="91"/>
      <c r="B385" s="91"/>
      <c r="C385" s="92" t="s">
        <v>558</v>
      </c>
      <c r="D385" s="92"/>
      <c r="E385" s="91"/>
      <c r="F385" s="91"/>
      <c r="G385" s="91"/>
      <c r="H385" s="91"/>
      <c r="I385" s="91"/>
      <c r="J385" s="91">
        <f>SUBTOTAL(9,J372:J384)</f>
        <v>0</v>
      </c>
      <c r="K385" s="91"/>
    </row>
    <row r="386" spans="1:11">
      <c r="A386" s="55">
        <f>IF(Commande!A274&lt;&gt;"",Commande!A274,"")</f>
        <v>26322</v>
      </c>
      <c r="B386" s="55" t="str">
        <f>IF(Commande!J274&lt;&gt;"",Commande!J274,"")</f>
        <v>S3B</v>
      </c>
      <c r="C386" s="59" t="str">
        <f>IF(Commande!B274&lt;&gt;"",Commande!B274,"")</f>
        <v>SAUGE GREGGI COMPACT TANAMI</v>
      </c>
      <c r="D386" s="59" t="str">
        <f>IF(Commande!C274&lt;&gt;"",Commande!C274,"")</f>
        <v>Blue</v>
      </c>
      <c r="E386" s="55">
        <f>IF(Commande!F274&lt;&gt;"",Commande!F274,"")</f>
        <v>8</v>
      </c>
      <c r="F386" s="55" t="str">
        <f>IF(Commande!D274&lt;&gt;"",Commande!D274,"")</f>
        <v>B</v>
      </c>
      <c r="G386" s="55" t="str">
        <f>IF(Commande!L274&lt;&gt;"",Commande!L274,"")</f>
        <v>M3</v>
      </c>
      <c r="H386" s="55" t="str">
        <f>IF(Commande!H274&lt;&gt;"",Commande!H274,"")</f>
        <v>B</v>
      </c>
      <c r="I386" s="55">
        <f>IF(Commande!I274&lt;&gt;"",Commande!I274,"")</f>
        <v>0.05</v>
      </c>
      <c r="J386" s="55">
        <f>IF($J$9=36,Commande!AB274,IF($J$9=37,Commande!AC274,IF($J$9=38,Commande!AD274,IF($J$9=39,Commande!AE274,IF($J$9=40,Commande!AF274,IF($J$9=41,Commande!AG274,IF($J$9=42,Commande!AH274,IF($J$9=43,Commande!AI274,IF($J$9=44,Commande!AJ274,IF($J$9=45,Commande!AK274,IF($J$9=46,Commande!AL274,IF($J$9=47,Commande!AL274,IF($J$9=48,Commande!AM274,IF($J$9=49,Commande!AN274,IF($J$9=50,Commande!AO274,IF($J$9=51,Commande!AP274,IF($J$9=52,Commande!AQ274,IF($J$9=1,Commande!AR274,IF($J$9=2,Commande!AS274,IF($J$9=3,Commande!AT274,IF($J$9=4,Commande!AU274,IF($J$9=5,Commande!AV274,IF($J$9=6,Commande!AW274,IF($J$9=7,Commande!AX274,IF($J$9=8,Commande!AY274,IF($J$9=9,Commande!AZ274,IF($J$9=10,Commande!BA274,IF($J$9=11,Commande!BB274,IF($J$9=12,Commande!BC274,IF($J$9=13,Commande!BD274,IF($J$9=14,Commande!BE274,IF($J$9=15,Commande!BF274,IF($J$9=16,Commande!BG274,IF($J$9=17,Commande!BH274,IF($J$9=18,Commande!BI274,IF($J$9=19,Commande!BJ274,IF($J$9=20,Commande!BK274,IF($J$9=21,Commande!BL274,IF($J$9=22,Commande!BM274,IF($J$9=23,Commande!BN274,IF($J$9=24,Commande!BO274,IF($J$9=25,Commande!BP274,IF($J$9=26,Commande!R274,IF($J$9=27,Commande!S274,IF($J$9=28,Commande!T274,IF($J$9=29,Commande!U274,IF($J$9=30,Commande!V274,IF($J$9=31,Commande!W274,IF($J$9=32,Commande!X274,IF($J$9=33,Commande!Y274,IF($J$9=34,Commande!Z274,IF($J$9=35,Commande!AA274,))))))))))))))))))))))))))))))))))))))))))))))))))))</f>
        <v>0</v>
      </c>
      <c r="K386" s="55" t="str">
        <f>IF(Commande!O274=0,"","Erreur")</f>
        <v/>
      </c>
    </row>
    <row r="387" spans="1:11">
      <c r="A387" s="55">
        <f>IF(Commande!A275&lt;&gt;"",Commande!A275,"")</f>
        <v>26095</v>
      </c>
      <c r="B387" s="55" t="str">
        <f>IF(Commande!J275&lt;&gt;"",Commande!J275,"")</f>
        <v>S3B</v>
      </c>
      <c r="C387" s="59" t="str">
        <f>IF(Commande!B275&lt;&gt;"",Commande!B275,"")</f>
        <v>SAUGE GREGGI COMPACT TANAMI</v>
      </c>
      <c r="D387" s="59" t="str">
        <f>IF(Commande!C275&lt;&gt;"",Commande!C275,"")</f>
        <v>Purple</v>
      </c>
      <c r="E387" s="55">
        <f>IF(Commande!F275&lt;&gt;"",Commande!F275,"")</f>
        <v>8</v>
      </c>
      <c r="F387" s="55" t="str">
        <f>IF(Commande!D275&lt;&gt;"",Commande!D275,"")</f>
        <v>B</v>
      </c>
      <c r="G387" s="55" t="str">
        <f>IF(Commande!L275&lt;&gt;"",Commande!L275,"")</f>
        <v>M3</v>
      </c>
      <c r="H387" s="55" t="str">
        <f>IF(Commande!H275&lt;&gt;"",Commande!H275,"")</f>
        <v>B</v>
      </c>
      <c r="I387" s="55">
        <f>IF(Commande!I275&lt;&gt;"",Commande!I275,"")</f>
        <v>0.05</v>
      </c>
      <c r="J387" s="55">
        <f>IF($J$9=36,Commande!AB275,IF($J$9=37,Commande!AC275,IF($J$9=38,Commande!AD275,IF($J$9=39,Commande!AE275,IF($J$9=40,Commande!AF275,IF($J$9=41,Commande!AG275,IF($J$9=42,Commande!AH275,IF($J$9=43,Commande!AI275,IF($J$9=44,Commande!AJ275,IF($J$9=45,Commande!AK275,IF($J$9=46,Commande!AL275,IF($J$9=47,Commande!AL275,IF($J$9=48,Commande!AM275,IF($J$9=49,Commande!AN275,IF($J$9=50,Commande!AO275,IF($J$9=51,Commande!AP275,IF($J$9=52,Commande!AQ275,IF($J$9=1,Commande!AR275,IF($J$9=2,Commande!AS275,IF($J$9=3,Commande!AT275,IF($J$9=4,Commande!AU275,IF($J$9=5,Commande!AV275,IF($J$9=6,Commande!AW275,IF($J$9=7,Commande!AX275,IF($J$9=8,Commande!AY275,IF($J$9=9,Commande!AZ275,IF($J$9=10,Commande!BA275,IF($J$9=11,Commande!BB275,IF($J$9=12,Commande!BC275,IF($J$9=13,Commande!BD275,IF($J$9=14,Commande!BE275,IF($J$9=15,Commande!BF275,IF($J$9=16,Commande!BG275,IF($J$9=17,Commande!BH275,IF($J$9=18,Commande!BI275,IF($J$9=19,Commande!BJ275,IF($J$9=20,Commande!BK275,IF($J$9=21,Commande!BL275,IF($J$9=22,Commande!BM275,IF($J$9=23,Commande!BN275,IF($J$9=24,Commande!BO275,IF($J$9=25,Commande!BP275,IF($J$9=26,Commande!R275,IF($J$9=27,Commande!S275,IF($J$9=28,Commande!T275,IF($J$9=29,Commande!U275,IF($J$9=30,Commande!V275,IF($J$9=31,Commande!W275,IF($J$9=32,Commande!X275,IF($J$9=33,Commande!Y275,IF($J$9=34,Commande!Z275,IF($J$9=35,Commande!AA275,))))))))))))))))))))))))))))))))))))))))))))))))))))</f>
        <v>0</v>
      </c>
      <c r="K387" s="55" t="str">
        <f>IF(Commande!O275=0,"","Erreur")</f>
        <v/>
      </c>
    </row>
    <row r="388" spans="1:11">
      <c r="A388" s="55">
        <f>IF(Commande!A276&lt;&gt;"",Commande!A276,"")</f>
        <v>26097</v>
      </c>
      <c r="B388" s="55" t="str">
        <f>IF(Commande!J276&lt;&gt;"",Commande!J276,"")</f>
        <v>S3B</v>
      </c>
      <c r="C388" s="59" t="str">
        <f>IF(Commande!B276&lt;&gt;"",Commande!B276,"")</f>
        <v>SAUGE GREGGI COMPACT TANAMI</v>
      </c>
      <c r="D388" s="59" t="str">
        <f>IF(Commande!C276&lt;&gt;"",Commande!C276,"")</f>
        <v>Red</v>
      </c>
      <c r="E388" s="55">
        <f>IF(Commande!F276&lt;&gt;"",Commande!F276,"")</f>
        <v>8</v>
      </c>
      <c r="F388" s="55" t="str">
        <f>IF(Commande!D276&lt;&gt;"",Commande!D276,"")</f>
        <v>B</v>
      </c>
      <c r="G388" s="55" t="str">
        <f>IF(Commande!L276&lt;&gt;"",Commande!L276,"")</f>
        <v>M3</v>
      </c>
      <c r="H388" s="55" t="str">
        <f>IF(Commande!H276&lt;&gt;"",Commande!H276,"")</f>
        <v>B</v>
      </c>
      <c r="I388" s="55">
        <f>IF(Commande!I276&lt;&gt;"",Commande!I276,"")</f>
        <v>0.05</v>
      </c>
      <c r="J388" s="55">
        <f>IF($J$9=36,Commande!AB276,IF($J$9=37,Commande!AC276,IF($J$9=38,Commande!AD276,IF($J$9=39,Commande!AE276,IF($J$9=40,Commande!AF276,IF($J$9=41,Commande!AG276,IF($J$9=42,Commande!AH276,IF($J$9=43,Commande!AI276,IF($J$9=44,Commande!AJ276,IF($J$9=45,Commande!AK276,IF($J$9=46,Commande!AL276,IF($J$9=47,Commande!AL276,IF($J$9=48,Commande!AM276,IF($J$9=49,Commande!AN276,IF($J$9=50,Commande!AO276,IF($J$9=51,Commande!AP276,IF($J$9=52,Commande!AQ276,IF($J$9=1,Commande!AR276,IF($J$9=2,Commande!AS276,IF($J$9=3,Commande!AT276,IF($J$9=4,Commande!AU276,IF($J$9=5,Commande!AV276,IF($J$9=6,Commande!AW276,IF($J$9=7,Commande!AX276,IF($J$9=8,Commande!AY276,IF($J$9=9,Commande!AZ276,IF($J$9=10,Commande!BA276,IF($J$9=11,Commande!BB276,IF($J$9=12,Commande!BC276,IF($J$9=13,Commande!BD276,IF($J$9=14,Commande!BE276,IF($J$9=15,Commande!BF276,IF($J$9=16,Commande!BG276,IF($J$9=17,Commande!BH276,IF($J$9=18,Commande!BI276,IF($J$9=19,Commande!BJ276,IF($J$9=20,Commande!BK276,IF($J$9=21,Commande!BL276,IF($J$9=22,Commande!BM276,IF($J$9=23,Commande!BN276,IF($J$9=24,Commande!BO276,IF($J$9=25,Commande!BP276,IF($J$9=26,Commande!R276,IF($J$9=27,Commande!S276,IF($J$9=28,Commande!T276,IF($J$9=29,Commande!U276,IF($J$9=30,Commande!V276,IF($J$9=31,Commande!W276,IF($J$9=32,Commande!X276,IF($J$9=33,Commande!Y276,IF($J$9=34,Commande!Z276,IF($J$9=35,Commande!AA276,))))))))))))))))))))))))))))))))))))))))))))))))))))</f>
        <v>0</v>
      </c>
      <c r="K388" s="55" t="str">
        <f>IF(Commande!O276=0,"","Erreur")</f>
        <v/>
      </c>
    </row>
    <row r="389" spans="1:11">
      <c r="A389" s="55">
        <f>IF(Commande!A277&lt;&gt;"",Commande!A277,"")</f>
        <v>26323</v>
      </c>
      <c r="B389" s="55" t="str">
        <f>IF(Commande!J277&lt;&gt;"",Commande!J277,"")</f>
        <v>S3B</v>
      </c>
      <c r="C389" s="59" t="str">
        <f>IF(Commande!B277&lt;&gt;"",Commande!B277,"")</f>
        <v>SAUGE GREGGI COMPACT TANAMI</v>
      </c>
      <c r="D389" s="59" t="str">
        <f>IF(Commande!C277&lt;&gt;"",Commande!C277,"")</f>
        <v>Rose</v>
      </c>
      <c r="E389" s="55">
        <f>IF(Commande!F277&lt;&gt;"",Commande!F277,"")</f>
        <v>8</v>
      </c>
      <c r="F389" s="55" t="str">
        <f>IF(Commande!D277&lt;&gt;"",Commande!D277,"")</f>
        <v>B</v>
      </c>
      <c r="G389" s="55" t="str">
        <f>IF(Commande!L277&lt;&gt;"",Commande!L277,"")</f>
        <v>M3</v>
      </c>
      <c r="H389" s="55" t="str">
        <f>IF(Commande!H277&lt;&gt;"",Commande!H277,"")</f>
        <v>B</v>
      </c>
      <c r="I389" s="55">
        <f>IF(Commande!I277&lt;&gt;"",Commande!I277,"")</f>
        <v>0.05</v>
      </c>
      <c r="J389" s="55">
        <f>IF($J$9=36,Commande!AB277,IF($J$9=37,Commande!AC277,IF($J$9=38,Commande!AD277,IF($J$9=39,Commande!AE277,IF($J$9=40,Commande!AF277,IF($J$9=41,Commande!AG277,IF($J$9=42,Commande!AH277,IF($J$9=43,Commande!AI277,IF($J$9=44,Commande!AJ277,IF($J$9=45,Commande!AK277,IF($J$9=46,Commande!AL277,IF($J$9=47,Commande!AL277,IF($J$9=48,Commande!AM277,IF($J$9=49,Commande!AN277,IF($J$9=50,Commande!AO277,IF($J$9=51,Commande!AP277,IF($J$9=52,Commande!AQ277,IF($J$9=1,Commande!AR277,IF($J$9=2,Commande!AS277,IF($J$9=3,Commande!AT277,IF($J$9=4,Commande!AU277,IF($J$9=5,Commande!AV277,IF($J$9=6,Commande!AW277,IF($J$9=7,Commande!AX277,IF($J$9=8,Commande!AY277,IF($J$9=9,Commande!AZ277,IF($J$9=10,Commande!BA277,IF($J$9=11,Commande!BB277,IF($J$9=12,Commande!BC277,IF($J$9=13,Commande!BD277,IF($J$9=14,Commande!BE277,IF($J$9=15,Commande!BF277,IF($J$9=16,Commande!BG277,IF($J$9=17,Commande!BH277,IF($J$9=18,Commande!BI277,IF($J$9=19,Commande!BJ277,IF($J$9=20,Commande!BK277,IF($J$9=21,Commande!BL277,IF($J$9=22,Commande!BM277,IF($J$9=23,Commande!BN277,IF($J$9=24,Commande!BO277,IF($J$9=25,Commande!BP277,IF($J$9=26,Commande!R277,IF($J$9=27,Commande!S277,IF($J$9=28,Commande!T277,IF($J$9=29,Commande!U277,IF($J$9=30,Commande!V277,IF($J$9=31,Commande!W277,IF($J$9=32,Commande!X277,IF($J$9=33,Commande!Y277,IF($J$9=34,Commande!Z277,IF($J$9=35,Commande!AA277,))))))))))))))))))))))))))))))))))))))))))))))))))))</f>
        <v>0</v>
      </c>
      <c r="K389" s="55" t="str">
        <f>IF(Commande!O277=0,"","Erreur")</f>
        <v/>
      </c>
    </row>
    <row r="390" spans="1:11">
      <c r="A390" s="55">
        <f>IF(Commande!A278&lt;&gt;"",Commande!A278,"")</f>
        <v>26098</v>
      </c>
      <c r="B390" s="55" t="str">
        <f>IF(Commande!J278&lt;&gt;"",Commande!J278,"")</f>
        <v>S3B</v>
      </c>
      <c r="C390" s="59" t="str">
        <f>IF(Commande!B278&lt;&gt;"",Commande!B278,"")</f>
        <v>SAUGE GREGGI COMPACT TANAMI</v>
      </c>
      <c r="D390" s="59" t="str">
        <f>IF(Commande!C278&lt;&gt;"",Commande!C278,"")</f>
        <v>Salmon</v>
      </c>
      <c r="E390" s="55">
        <f>IF(Commande!F278&lt;&gt;"",Commande!F278,"")</f>
        <v>8</v>
      </c>
      <c r="F390" s="55" t="str">
        <f>IF(Commande!D278&lt;&gt;"",Commande!D278,"")</f>
        <v>B</v>
      </c>
      <c r="G390" s="55" t="str">
        <f>IF(Commande!L278&lt;&gt;"",Commande!L278,"")</f>
        <v>M3</v>
      </c>
      <c r="H390" s="55" t="str">
        <f>IF(Commande!H278&lt;&gt;"",Commande!H278,"")</f>
        <v>B</v>
      </c>
      <c r="I390" s="55">
        <f>IF(Commande!I278&lt;&gt;"",Commande!I278,"")</f>
        <v>0.05</v>
      </c>
      <c r="J390" s="55">
        <f>IF($J$9=36,Commande!AB278,IF($J$9=37,Commande!AC278,IF($J$9=38,Commande!AD278,IF($J$9=39,Commande!AE278,IF($J$9=40,Commande!AF278,IF($J$9=41,Commande!AG278,IF($J$9=42,Commande!AH278,IF($J$9=43,Commande!AI278,IF($J$9=44,Commande!AJ278,IF($J$9=45,Commande!AK278,IF($J$9=46,Commande!AL278,IF($J$9=47,Commande!AL278,IF($J$9=48,Commande!AM278,IF($J$9=49,Commande!AN278,IF($J$9=50,Commande!AO278,IF($J$9=51,Commande!AP278,IF($J$9=52,Commande!AQ278,IF($J$9=1,Commande!AR278,IF($J$9=2,Commande!AS278,IF($J$9=3,Commande!AT278,IF($J$9=4,Commande!AU278,IF($J$9=5,Commande!AV278,IF($J$9=6,Commande!AW278,IF($J$9=7,Commande!AX278,IF($J$9=8,Commande!AY278,IF($J$9=9,Commande!AZ278,IF($J$9=10,Commande!BA278,IF($J$9=11,Commande!BB278,IF($J$9=12,Commande!BC278,IF($J$9=13,Commande!BD278,IF($J$9=14,Commande!BE278,IF($J$9=15,Commande!BF278,IF($J$9=16,Commande!BG278,IF($J$9=17,Commande!BH278,IF($J$9=18,Commande!BI278,IF($J$9=19,Commande!BJ278,IF($J$9=20,Commande!BK278,IF($J$9=21,Commande!BL278,IF($J$9=22,Commande!BM278,IF($J$9=23,Commande!BN278,IF($J$9=24,Commande!BO278,IF($J$9=25,Commande!BP278,IF($J$9=26,Commande!R278,IF($J$9=27,Commande!S278,IF($J$9=28,Commande!T278,IF($J$9=29,Commande!U278,IF($J$9=30,Commande!V278,IF($J$9=31,Commande!W278,IF($J$9=32,Commande!X278,IF($J$9=33,Commande!Y278,IF($J$9=34,Commande!Z278,IF($J$9=35,Commande!AA278,))))))))))))))))))))))))))))))))))))))))))))))))))))</f>
        <v>0</v>
      </c>
      <c r="K390" s="55" t="str">
        <f>IF(Commande!O278=0,"","Erreur")</f>
        <v/>
      </c>
    </row>
    <row r="391" spans="1:11">
      <c r="A391" s="55">
        <f>IF(Commande!A279&lt;&gt;"",Commande!A279,"")</f>
        <v>26099</v>
      </c>
      <c r="B391" s="55" t="str">
        <f>IF(Commande!J279&lt;&gt;"",Commande!J279,"")</f>
        <v>S3B</v>
      </c>
      <c r="C391" s="59" t="str">
        <f>IF(Commande!B279&lt;&gt;"",Commande!B279,"")</f>
        <v>SAUGE GREGGI COMPACT TANAMI</v>
      </c>
      <c r="D391" s="59" t="str">
        <f>IF(Commande!C279&lt;&gt;"",Commande!C279,"")</f>
        <v>White</v>
      </c>
      <c r="E391" s="55">
        <f>IF(Commande!F279&lt;&gt;"",Commande!F279,"")</f>
        <v>8</v>
      </c>
      <c r="F391" s="55" t="str">
        <f>IF(Commande!D279&lt;&gt;"",Commande!D279,"")</f>
        <v>B</v>
      </c>
      <c r="G391" s="55" t="str">
        <f>IF(Commande!L279&lt;&gt;"",Commande!L279,"")</f>
        <v>M3</v>
      </c>
      <c r="H391" s="55" t="str">
        <f>IF(Commande!H279&lt;&gt;"",Commande!H279,"")</f>
        <v>B</v>
      </c>
      <c r="I391" s="55">
        <f>IF(Commande!I279&lt;&gt;"",Commande!I279,"")</f>
        <v>0.05</v>
      </c>
      <c r="J391" s="55">
        <f>IF($J$9=36,Commande!AB279,IF($J$9=37,Commande!AC279,IF($J$9=38,Commande!AD279,IF($J$9=39,Commande!AE279,IF($J$9=40,Commande!AF279,IF($J$9=41,Commande!AG279,IF($J$9=42,Commande!AH279,IF($J$9=43,Commande!AI279,IF($J$9=44,Commande!AJ279,IF($J$9=45,Commande!AK279,IF($J$9=46,Commande!AL279,IF($J$9=47,Commande!AL279,IF($J$9=48,Commande!AM279,IF($J$9=49,Commande!AN279,IF($J$9=50,Commande!AO279,IF($J$9=51,Commande!AP279,IF($J$9=52,Commande!AQ279,IF($J$9=1,Commande!AR279,IF($J$9=2,Commande!AS279,IF($J$9=3,Commande!AT279,IF($J$9=4,Commande!AU279,IF($J$9=5,Commande!AV279,IF($J$9=6,Commande!AW279,IF($J$9=7,Commande!AX279,IF($J$9=8,Commande!AY279,IF($J$9=9,Commande!AZ279,IF($J$9=10,Commande!BA279,IF($J$9=11,Commande!BB279,IF($J$9=12,Commande!BC279,IF($J$9=13,Commande!BD279,IF($J$9=14,Commande!BE279,IF($J$9=15,Commande!BF279,IF($J$9=16,Commande!BG279,IF($J$9=17,Commande!BH279,IF($J$9=18,Commande!BI279,IF($J$9=19,Commande!BJ279,IF($J$9=20,Commande!BK279,IF($J$9=21,Commande!BL279,IF($J$9=22,Commande!BM279,IF($J$9=23,Commande!BN279,IF($J$9=24,Commande!BO279,IF($J$9=25,Commande!BP279,IF($J$9=26,Commande!R279,IF($J$9=27,Commande!S279,IF($J$9=28,Commande!T279,IF($J$9=29,Commande!U279,IF($J$9=30,Commande!V279,IF($J$9=31,Commande!W279,IF($J$9=32,Commande!X279,IF($J$9=33,Commande!Y279,IF($J$9=34,Commande!Z279,IF($J$9=35,Commande!AA279,))))))))))))))))))))))))))))))))))))))))))))))))))))</f>
        <v>0</v>
      </c>
      <c r="K391" s="55" t="str">
        <f>IF(Commande!O279=0,"","Erreur")</f>
        <v/>
      </c>
    </row>
    <row r="392" spans="1:11">
      <c r="A392" s="55">
        <f>IF(Commande!A280&lt;&gt;"",Commande!A280,"")</f>
        <v>26137</v>
      </c>
      <c r="B392" s="55" t="str">
        <f>IF(Commande!J280&lt;&gt;"",Commande!J280,"")</f>
        <v>S3B</v>
      </c>
      <c r="C392" s="59" t="str">
        <f>IF(Commande!B280&lt;&gt;"",Commande!B280,"")</f>
        <v>SAUGE GREGGI COMPACT TANAMI</v>
      </c>
      <c r="D392" s="59" t="str">
        <f>IF(Commande!C280&lt;&gt;"",Commande!C280,"")</f>
        <v>Variées</v>
      </c>
      <c r="E392" s="55">
        <f>IF(Commande!F280&lt;&gt;"",Commande!F280,"")</f>
        <v>8</v>
      </c>
      <c r="F392" s="55" t="str">
        <f>IF(Commande!D280&lt;&gt;"",Commande!D280,"")</f>
        <v>B</v>
      </c>
      <c r="G392" s="55" t="str">
        <f>IF(Commande!L280&lt;&gt;"",Commande!L280,"")</f>
        <v>M3</v>
      </c>
      <c r="H392" s="55" t="str">
        <f>IF(Commande!H280&lt;&gt;"",Commande!H280,"")</f>
        <v>B</v>
      </c>
      <c r="I392" s="55">
        <f>IF(Commande!I280&lt;&gt;"",Commande!I280,"")</f>
        <v>0.05</v>
      </c>
      <c r="J392" s="55">
        <f>IF($J$9=36,Commande!AB280,IF($J$9=37,Commande!AC280,IF($J$9=38,Commande!AD280,IF($J$9=39,Commande!AE280,IF($J$9=40,Commande!AF280,IF($J$9=41,Commande!AG280,IF($J$9=42,Commande!AH280,IF($J$9=43,Commande!AI280,IF($J$9=44,Commande!AJ280,IF($J$9=45,Commande!AK280,IF($J$9=46,Commande!AL280,IF($J$9=47,Commande!AL280,IF($J$9=48,Commande!AM280,IF($J$9=49,Commande!AN280,IF($J$9=50,Commande!AO280,IF($J$9=51,Commande!AP280,IF($J$9=52,Commande!AQ280,IF($J$9=1,Commande!AR280,IF($J$9=2,Commande!AS280,IF($J$9=3,Commande!AT280,IF($J$9=4,Commande!AU280,IF($J$9=5,Commande!AV280,IF($J$9=6,Commande!AW280,IF($J$9=7,Commande!AX280,IF($J$9=8,Commande!AY280,IF($J$9=9,Commande!AZ280,IF($J$9=10,Commande!BA280,IF($J$9=11,Commande!BB280,IF($J$9=12,Commande!BC280,IF($J$9=13,Commande!BD280,IF($J$9=14,Commande!BE280,IF($J$9=15,Commande!BF280,IF($J$9=16,Commande!BG280,IF($J$9=17,Commande!BH280,IF($J$9=18,Commande!BI280,IF($J$9=19,Commande!BJ280,IF($J$9=20,Commande!BK280,IF($J$9=21,Commande!BL280,IF($J$9=22,Commande!BM280,IF($J$9=23,Commande!BN280,IF($J$9=24,Commande!BO280,IF($J$9=25,Commande!BP280,IF($J$9=26,Commande!R280,IF($J$9=27,Commande!S280,IF($J$9=28,Commande!T280,IF($J$9=29,Commande!U280,IF($J$9=30,Commande!V280,IF($J$9=31,Commande!W280,IF($J$9=32,Commande!X280,IF($J$9=33,Commande!Y280,IF($J$9=34,Commande!Z280,IF($J$9=35,Commande!AA280,))))))))))))))))))))))))))))))))))))))))))))))))))))</f>
        <v>0</v>
      </c>
      <c r="K392" s="55" t="str">
        <f>IF(Commande!O280=0,"","Erreur")</f>
        <v/>
      </c>
    </row>
    <row r="393" spans="1:11" hidden="1">
      <c r="A393" s="91"/>
      <c r="B393" s="91"/>
      <c r="C393" s="92" t="s">
        <v>841</v>
      </c>
      <c r="D393" s="92"/>
      <c r="E393" s="91"/>
      <c r="F393" s="91"/>
      <c r="G393" s="91"/>
      <c r="H393" s="91"/>
      <c r="I393" s="91"/>
      <c r="J393" s="91">
        <f>SUBTOTAL(9,J386:J392)</f>
        <v>0</v>
      </c>
      <c r="K393" s="91"/>
    </row>
    <row r="394" spans="1:11">
      <c r="A394" s="55">
        <f>IF(Commande!A281&lt;&gt;"",Commande!A281,"")</f>
        <v>23417</v>
      </c>
      <c r="B394" s="55" t="str">
        <f>IF(Commande!J281&lt;&gt;"",Commande!J281,"")</f>
        <v>S7</v>
      </c>
      <c r="C394" s="59" t="str">
        <f>IF(Commande!B281&lt;&gt;"",Commande!B281,"")</f>
        <v>SAUGE NEMOROSA</v>
      </c>
      <c r="D394" s="59" t="str">
        <f>IF(Commande!C281&lt;&gt;"",Commande!C281,"")</f>
        <v>Apex Blue</v>
      </c>
      <c r="E394" s="55">
        <f>IF(Commande!F281&lt;&gt;"",Commande!F281,"")</f>
        <v>6</v>
      </c>
      <c r="F394" s="55" t="str">
        <f>IF(Commande!D281&lt;&gt;"",Commande!D281,"")</f>
        <v>B</v>
      </c>
      <c r="G394" s="55" t="str">
        <f>IF(Commande!L281&lt;&gt;"",Commande!L281,"")</f>
        <v>M3</v>
      </c>
      <c r="H394" s="55" t="str">
        <f>IF(Commande!H281&lt;&gt;"",Commande!H281,"")</f>
        <v>A</v>
      </c>
      <c r="I394" s="55">
        <f>IF(Commande!I281&lt;&gt;"",Commande!I281,"")</f>
        <v>0.08</v>
      </c>
      <c r="J394" s="55">
        <f>IF($J$9=36,Commande!AB281,IF($J$9=37,Commande!AC281,IF($J$9=38,Commande!AD281,IF($J$9=39,Commande!AE281,IF($J$9=40,Commande!AF281,IF($J$9=41,Commande!AG281,IF($J$9=42,Commande!AH281,IF($J$9=43,Commande!AI281,IF($J$9=44,Commande!AJ281,IF($J$9=45,Commande!AK281,IF($J$9=46,Commande!AL281,IF($J$9=47,Commande!AL281,IF($J$9=48,Commande!AM281,IF($J$9=49,Commande!AN281,IF($J$9=50,Commande!AO281,IF($J$9=51,Commande!AP281,IF($J$9=52,Commande!AQ281,IF($J$9=1,Commande!AR281,IF($J$9=2,Commande!AS281,IF($J$9=3,Commande!AT281,IF($J$9=4,Commande!AU281,IF($J$9=5,Commande!AV281,IF($J$9=6,Commande!AW281,IF($J$9=7,Commande!AX281,IF($J$9=8,Commande!AY281,IF($J$9=9,Commande!AZ281,IF($J$9=10,Commande!BA281,IF($J$9=11,Commande!BB281,IF($J$9=12,Commande!BC281,IF($J$9=13,Commande!BD281,IF($J$9=14,Commande!BE281,IF($J$9=15,Commande!BF281,IF($J$9=16,Commande!BG281,IF($J$9=17,Commande!BH281,IF($J$9=18,Commande!BI281,IF($J$9=19,Commande!BJ281,IF($J$9=20,Commande!BK281,IF($J$9=21,Commande!BL281,IF($J$9=22,Commande!BM281,IF($J$9=23,Commande!BN281,IF($J$9=24,Commande!BO281,IF($J$9=25,Commande!BP281,IF($J$9=26,Commande!R281,IF($J$9=27,Commande!S281,IF($J$9=28,Commande!T281,IF($J$9=29,Commande!U281,IF($J$9=30,Commande!V281,IF($J$9=31,Commande!W281,IF($J$9=32,Commande!X281,IF($J$9=33,Commande!Y281,IF($J$9=34,Commande!Z281,IF($J$9=35,Commande!AA281,))))))))))))))))))))))))))))))))))))))))))))))))))))</f>
        <v>0</v>
      </c>
      <c r="K394" s="55" t="str">
        <f>IF(Commande!O281=0,"","Erreur")</f>
        <v/>
      </c>
    </row>
    <row r="395" spans="1:11">
      <c r="A395" s="55">
        <f>IF(Commande!A282&lt;&gt;"",Commande!A282,"")</f>
        <v>23418</v>
      </c>
      <c r="B395" s="55" t="str">
        <f>IF(Commande!J282&lt;&gt;"",Commande!J282,"")</f>
        <v>S7</v>
      </c>
      <c r="C395" s="59" t="str">
        <f>IF(Commande!B282&lt;&gt;"",Commande!B282,"")</f>
        <v>SAUGE NEMOROSA</v>
      </c>
      <c r="D395" s="59" t="str">
        <f>IF(Commande!C282&lt;&gt;"",Commande!C282,"")</f>
        <v>Apex Pink</v>
      </c>
      <c r="E395" s="55">
        <f>IF(Commande!F282&lt;&gt;"",Commande!F282,"")</f>
        <v>6</v>
      </c>
      <c r="F395" s="55" t="str">
        <f>IF(Commande!D282&lt;&gt;"",Commande!D282,"")</f>
        <v>B</v>
      </c>
      <c r="G395" s="55" t="str">
        <f>IF(Commande!L282&lt;&gt;"",Commande!L282,"")</f>
        <v>M3</v>
      </c>
      <c r="H395" s="55" t="str">
        <f>IF(Commande!H282&lt;&gt;"",Commande!H282,"")</f>
        <v>A</v>
      </c>
      <c r="I395" s="55">
        <f>IF(Commande!I282&lt;&gt;"",Commande!I282,"")</f>
        <v>0.08</v>
      </c>
      <c r="J395" s="55">
        <f>IF($J$9=36,Commande!AB282,IF($J$9=37,Commande!AC282,IF($J$9=38,Commande!AD282,IF($J$9=39,Commande!AE282,IF($J$9=40,Commande!AF282,IF($J$9=41,Commande!AG282,IF($J$9=42,Commande!AH282,IF($J$9=43,Commande!AI282,IF($J$9=44,Commande!AJ282,IF($J$9=45,Commande!AK282,IF($J$9=46,Commande!AL282,IF($J$9=47,Commande!AL282,IF($J$9=48,Commande!AM282,IF($J$9=49,Commande!AN282,IF($J$9=50,Commande!AO282,IF($J$9=51,Commande!AP282,IF($J$9=52,Commande!AQ282,IF($J$9=1,Commande!AR282,IF($J$9=2,Commande!AS282,IF($J$9=3,Commande!AT282,IF($J$9=4,Commande!AU282,IF($J$9=5,Commande!AV282,IF($J$9=6,Commande!AW282,IF($J$9=7,Commande!AX282,IF($J$9=8,Commande!AY282,IF($J$9=9,Commande!AZ282,IF($J$9=10,Commande!BA282,IF($J$9=11,Commande!BB282,IF($J$9=12,Commande!BC282,IF($J$9=13,Commande!BD282,IF($J$9=14,Commande!BE282,IF($J$9=15,Commande!BF282,IF($J$9=16,Commande!BG282,IF($J$9=17,Commande!BH282,IF($J$9=18,Commande!BI282,IF($J$9=19,Commande!BJ282,IF($J$9=20,Commande!BK282,IF($J$9=21,Commande!BL282,IF($J$9=22,Commande!BM282,IF($J$9=23,Commande!BN282,IF($J$9=24,Commande!BO282,IF($J$9=25,Commande!BP282,IF($J$9=26,Commande!R282,IF($J$9=27,Commande!S282,IF($J$9=28,Commande!T282,IF($J$9=29,Commande!U282,IF($J$9=30,Commande!V282,IF($J$9=31,Commande!W282,IF($J$9=32,Commande!X282,IF($J$9=33,Commande!Y282,IF($J$9=34,Commande!Z282,IF($J$9=35,Commande!AA282,))))))))))))))))))))))))))))))))))))))))))))))))))))</f>
        <v>0</v>
      </c>
      <c r="K395" s="55" t="str">
        <f>IF(Commande!O282=0,"","Erreur")</f>
        <v/>
      </c>
    </row>
    <row r="396" spans="1:11" hidden="1">
      <c r="A396" s="91"/>
      <c r="B396" s="91"/>
      <c r="C396" s="92" t="s">
        <v>561</v>
      </c>
      <c r="D396" s="92"/>
      <c r="E396" s="91"/>
      <c r="F396" s="91"/>
      <c r="G396" s="91"/>
      <c r="H396" s="91"/>
      <c r="I396" s="91"/>
      <c r="J396" s="91">
        <f>SUBTOTAL(9,J394:J395)</f>
        <v>0</v>
      </c>
      <c r="K396" s="91"/>
    </row>
    <row r="397" spans="1:11">
      <c r="A397" s="55">
        <f>IF(Commande!A283&lt;&gt;"",Commande!A283,"")</f>
        <v>25932</v>
      </c>
      <c r="B397" s="55" t="str">
        <f>IF(Commande!J283&lt;&gt;"",Commande!J283,"")</f>
        <v>S3B</v>
      </c>
      <c r="C397" s="59" t="str">
        <f>IF(Commande!B283&lt;&gt;"",Commande!B283,"")</f>
        <v>SAXIFRAGE</v>
      </c>
      <c r="D397" s="59" t="str">
        <f>IF(Commande!C283&lt;&gt;"",Commande!C283,"")</f>
        <v>Arendsii Rouge</v>
      </c>
      <c r="E397" s="55">
        <f>IF(Commande!F283&lt;&gt;"",Commande!F283,"")</f>
        <v>14</v>
      </c>
      <c r="F397" s="55" t="str">
        <f>IF(Commande!D283&lt;&gt;"",Commande!D283,"")</f>
        <v>S</v>
      </c>
      <c r="G397" s="55" t="str">
        <f>IF(Commande!L283&lt;&gt;"",Commande!L283,"")</f>
        <v>M3</v>
      </c>
      <c r="H397" s="55" t="str">
        <f>IF(Commande!H283&lt;&gt;"",Commande!H283,"")</f>
        <v>H</v>
      </c>
      <c r="I397" s="55" t="str">
        <f>IF(Commande!I283&lt;&gt;"",Commande!I283,"")</f>
        <v/>
      </c>
      <c r="J397" s="55">
        <f>IF($J$9=36,Commande!AB283,IF($J$9=37,Commande!AC283,IF($J$9=38,Commande!AD283,IF($J$9=39,Commande!AE283,IF($J$9=40,Commande!AF283,IF($J$9=41,Commande!AG283,IF($J$9=42,Commande!AH283,IF($J$9=43,Commande!AI283,IF($J$9=44,Commande!AJ283,IF($J$9=45,Commande!AK283,IF($J$9=46,Commande!AL283,IF($J$9=47,Commande!AL283,IF($J$9=48,Commande!AM283,IF($J$9=49,Commande!AN283,IF($J$9=50,Commande!AO283,IF($J$9=51,Commande!AP283,IF($J$9=52,Commande!AQ283,IF($J$9=1,Commande!AR283,IF($J$9=2,Commande!AS283,IF($J$9=3,Commande!AT283,IF($J$9=4,Commande!AU283,IF($J$9=5,Commande!AV283,IF($J$9=6,Commande!AW283,IF($J$9=7,Commande!AX283,IF($J$9=8,Commande!AY283,IF($J$9=9,Commande!AZ283,IF($J$9=10,Commande!BA283,IF($J$9=11,Commande!BB283,IF($J$9=12,Commande!BC283,IF($J$9=13,Commande!BD283,IF($J$9=14,Commande!BE283,IF($J$9=15,Commande!BF283,IF($J$9=16,Commande!BG283,IF($J$9=17,Commande!BH283,IF($J$9=18,Commande!BI283,IF($J$9=19,Commande!BJ283,IF($J$9=20,Commande!BK283,IF($J$9=21,Commande!BL283,IF($J$9=22,Commande!BM283,IF($J$9=23,Commande!BN283,IF($J$9=24,Commande!BO283,IF($J$9=25,Commande!BP283,IF($J$9=26,Commande!R283,IF($J$9=27,Commande!S283,IF($J$9=28,Commande!T283,IF($J$9=29,Commande!U283,IF($J$9=30,Commande!V283,IF($J$9=31,Commande!W283,IF($J$9=32,Commande!X283,IF($J$9=33,Commande!Y283,IF($J$9=34,Commande!Z283,IF($J$9=35,Commande!AA283,))))))))))))))))))))))))))))))))))))))))))))))))))))</f>
        <v>0</v>
      </c>
      <c r="K397" s="55" t="str">
        <f>IF(Commande!O283=0,"","Erreur")</f>
        <v/>
      </c>
    </row>
    <row r="398" spans="1:11" hidden="1">
      <c r="A398" s="91"/>
      <c r="B398" s="91"/>
      <c r="C398" s="92" t="s">
        <v>842</v>
      </c>
      <c r="D398" s="92"/>
      <c r="E398" s="91"/>
      <c r="F398" s="91"/>
      <c r="G398" s="91"/>
      <c r="H398" s="91"/>
      <c r="I398" s="91"/>
      <c r="J398" s="91">
        <f>SUBTOTAL(9,J397:J397)</f>
        <v>0</v>
      </c>
      <c r="K398" s="91"/>
    </row>
    <row r="399" spans="1:11">
      <c r="A399" s="55">
        <f>IF(Commande!A284&lt;&gt;"",Commande!A284,"")</f>
        <v>25933</v>
      </c>
      <c r="B399" s="55" t="str">
        <f>IF(Commande!J284&lt;&gt;"",Commande!J284,"")</f>
        <v>S4</v>
      </c>
      <c r="C399" s="59" t="str">
        <f>IF(Commande!B284&lt;&gt;"",Commande!B284,"")</f>
        <v>SCABIEUSE COLUMBARIA</v>
      </c>
      <c r="D399" s="59" t="str">
        <f>IF(Commande!C284&lt;&gt;"",Commande!C284,"")</f>
        <v xml:space="preserve">Pink Mist                   </v>
      </c>
      <c r="E399" s="55">
        <f>IF(Commande!F284&lt;&gt;"",Commande!F284,"")</f>
        <v>6</v>
      </c>
      <c r="F399" s="55" t="str">
        <f>IF(Commande!D284&lt;&gt;"",Commande!D284,"")</f>
        <v>B</v>
      </c>
      <c r="G399" s="55" t="str">
        <f>IF(Commande!L284&lt;&gt;"",Commande!L284,"")</f>
        <v>M3</v>
      </c>
      <c r="H399" s="55" t="str">
        <f>IF(Commande!H284&lt;&gt;"",Commande!H284,"")</f>
        <v>E</v>
      </c>
      <c r="I399" s="55">
        <f>IF(Commande!I284&lt;&gt;"",Commande!I284,"")</f>
        <v>0.05</v>
      </c>
      <c r="J399" s="55">
        <f>IF($J$9=36,Commande!AB284,IF($J$9=37,Commande!AC284,IF($J$9=38,Commande!AD284,IF($J$9=39,Commande!AE284,IF($J$9=40,Commande!AF284,IF($J$9=41,Commande!AG284,IF($J$9=42,Commande!AH284,IF($J$9=43,Commande!AI284,IF($J$9=44,Commande!AJ284,IF($J$9=45,Commande!AK284,IF($J$9=46,Commande!AL284,IF($J$9=47,Commande!AL284,IF($J$9=48,Commande!AM284,IF($J$9=49,Commande!AN284,IF($J$9=50,Commande!AO284,IF($J$9=51,Commande!AP284,IF($J$9=52,Commande!AQ284,IF($J$9=1,Commande!AR284,IF($J$9=2,Commande!AS284,IF($J$9=3,Commande!AT284,IF($J$9=4,Commande!AU284,IF($J$9=5,Commande!AV284,IF($J$9=6,Commande!AW284,IF($J$9=7,Commande!AX284,IF($J$9=8,Commande!AY284,IF($J$9=9,Commande!AZ284,IF($J$9=10,Commande!BA284,IF($J$9=11,Commande!BB284,IF($J$9=12,Commande!BC284,IF($J$9=13,Commande!BD284,IF($J$9=14,Commande!BE284,IF($J$9=15,Commande!BF284,IF($J$9=16,Commande!BG284,IF($J$9=17,Commande!BH284,IF($J$9=18,Commande!BI284,IF($J$9=19,Commande!BJ284,IF($J$9=20,Commande!BK284,IF($J$9=21,Commande!BL284,IF($J$9=22,Commande!BM284,IF($J$9=23,Commande!BN284,IF($J$9=24,Commande!BO284,IF($J$9=25,Commande!BP284,IF($J$9=26,Commande!R284,IF($J$9=27,Commande!S284,IF($J$9=28,Commande!T284,IF($J$9=29,Commande!U284,IF($J$9=30,Commande!V284,IF($J$9=31,Commande!W284,IF($J$9=32,Commande!X284,IF($J$9=33,Commande!Y284,IF($J$9=34,Commande!Z284,IF($J$9=35,Commande!AA284,))))))))))))))))))))))))))))))))))))))))))))))))))))</f>
        <v>0</v>
      </c>
      <c r="K399" s="55" t="str">
        <f>IF(Commande!O284=0,"","Erreur")</f>
        <v/>
      </c>
    </row>
    <row r="400" spans="1:11" hidden="1">
      <c r="A400" s="91"/>
      <c r="B400" s="91"/>
      <c r="C400" s="92" t="s">
        <v>843</v>
      </c>
      <c r="D400" s="92"/>
      <c r="E400" s="91"/>
      <c r="F400" s="91"/>
      <c r="G400" s="91"/>
      <c r="H400" s="91"/>
      <c r="I400" s="91"/>
      <c r="J400" s="91">
        <f>SUBTOTAL(9,J399:J399)</f>
        <v>0</v>
      </c>
      <c r="K400" s="91"/>
    </row>
    <row r="401" spans="1:11">
      <c r="A401" s="55">
        <f>IF(Commande!A285&lt;&gt;"",Commande!A285,"")</f>
        <v>11087</v>
      </c>
      <c r="B401" s="55" t="str">
        <f>IF(Commande!J285&lt;&gt;"",Commande!J285,"")</f>
        <v>S10</v>
      </c>
      <c r="C401" s="59" t="str">
        <f>IF(Commande!B285&lt;&gt;"",Commande!B285,"")</f>
        <v>SEDUM</v>
      </c>
      <c r="D401" s="59" t="str">
        <f>IF(Commande!C285&lt;&gt;"",Commande!C285,"")</f>
        <v>Lemon ball</v>
      </c>
      <c r="E401" s="55">
        <f>IF(Commande!F285&lt;&gt;"",Commande!F285,"")</f>
        <v>6</v>
      </c>
      <c r="F401" s="55" t="str">
        <f>IF(Commande!D285&lt;&gt;"",Commande!D285,"")</f>
        <v>B</v>
      </c>
      <c r="G401" s="55" t="str">
        <f>IF(Commande!L285&lt;&gt;"",Commande!L285,"")</f>
        <v>M3</v>
      </c>
      <c r="H401" s="55" t="str">
        <f>IF(Commande!H285&lt;&gt;"",Commande!H285,"")</f>
        <v>B</v>
      </c>
      <c r="I401" s="55" t="str">
        <f>IF(Commande!I285&lt;&gt;"",Commande!I285,"")</f>
        <v/>
      </c>
      <c r="J401" s="55">
        <f>IF($J$9=36,Commande!AB285,IF($J$9=37,Commande!AC285,IF($J$9=38,Commande!AD285,IF($J$9=39,Commande!AE285,IF($J$9=40,Commande!AF285,IF($J$9=41,Commande!AG285,IF($J$9=42,Commande!AH285,IF($J$9=43,Commande!AI285,IF($J$9=44,Commande!AJ285,IF($J$9=45,Commande!AK285,IF($J$9=46,Commande!AL285,IF($J$9=47,Commande!AL285,IF($J$9=48,Commande!AM285,IF($J$9=49,Commande!AN285,IF($J$9=50,Commande!AO285,IF($J$9=51,Commande!AP285,IF($J$9=52,Commande!AQ285,IF($J$9=1,Commande!AR285,IF($J$9=2,Commande!AS285,IF($J$9=3,Commande!AT285,IF($J$9=4,Commande!AU285,IF($J$9=5,Commande!AV285,IF($J$9=6,Commande!AW285,IF($J$9=7,Commande!AX285,IF($J$9=8,Commande!AY285,IF($J$9=9,Commande!AZ285,IF($J$9=10,Commande!BA285,IF($J$9=11,Commande!BB285,IF($J$9=12,Commande!BC285,IF($J$9=13,Commande!BD285,IF($J$9=14,Commande!BE285,IF($J$9=15,Commande!BF285,IF($J$9=16,Commande!BG285,IF($J$9=17,Commande!BH285,IF($J$9=18,Commande!BI285,IF($J$9=19,Commande!BJ285,IF($J$9=20,Commande!BK285,IF($J$9=21,Commande!BL285,IF($J$9=22,Commande!BM285,IF($J$9=23,Commande!BN285,IF($J$9=24,Commande!BO285,IF($J$9=25,Commande!BP285,IF($J$9=26,Commande!R285,IF($J$9=27,Commande!S285,IF($J$9=28,Commande!T285,IF($J$9=29,Commande!U285,IF($J$9=30,Commande!V285,IF($J$9=31,Commande!W285,IF($J$9=32,Commande!X285,IF($J$9=33,Commande!Y285,IF($J$9=34,Commande!Z285,IF($J$9=35,Commande!AA285,))))))))))))))))))))))))))))))))))))))))))))))))))))</f>
        <v>0</v>
      </c>
      <c r="K401" s="55" t="str">
        <f>IF(Commande!O285=0,"","Erreur")</f>
        <v/>
      </c>
    </row>
    <row r="402" spans="1:11">
      <c r="A402" s="55">
        <f>IF(Commande!A286&lt;&gt;"",Commande!A286,"")</f>
        <v>11766</v>
      </c>
      <c r="B402" s="55" t="str">
        <f>IF(Commande!J286&lt;&gt;"",Commande!J286,"")</f>
        <v>S10</v>
      </c>
      <c r="C402" s="59" t="str">
        <f>IF(Commande!B286&lt;&gt;"",Commande!B286,"")</f>
        <v>SEDUM</v>
      </c>
      <c r="D402" s="59" t="str">
        <f>IF(Commande!C286&lt;&gt;"",Commande!C286,"")</f>
        <v>Variés</v>
      </c>
      <c r="E402" s="55">
        <f>IF(Commande!F286&lt;&gt;"",Commande!F286,"")</f>
        <v>6</v>
      </c>
      <c r="F402" s="55" t="str">
        <f>IF(Commande!D286&lt;&gt;"",Commande!D286,"")</f>
        <v>B</v>
      </c>
      <c r="G402" s="55" t="str">
        <f>IF(Commande!L286&lt;&gt;"",Commande!L286,"")</f>
        <v>M3</v>
      </c>
      <c r="H402" s="55" t="str">
        <f>IF(Commande!H286&lt;&gt;"",Commande!H286,"")</f>
        <v>A</v>
      </c>
      <c r="I402" s="55" t="str">
        <f>IF(Commande!I286&lt;&gt;"",Commande!I286,"")</f>
        <v/>
      </c>
      <c r="J402" s="55">
        <f>IF($J$9=36,Commande!AB286,IF($J$9=37,Commande!AC286,IF($J$9=38,Commande!AD286,IF($J$9=39,Commande!AE286,IF($J$9=40,Commande!AF286,IF($J$9=41,Commande!AG286,IF($J$9=42,Commande!AH286,IF($J$9=43,Commande!AI286,IF($J$9=44,Commande!AJ286,IF($J$9=45,Commande!AK286,IF($J$9=46,Commande!AL286,IF($J$9=47,Commande!AL286,IF($J$9=48,Commande!AM286,IF($J$9=49,Commande!AN286,IF($J$9=50,Commande!AO286,IF($J$9=51,Commande!AP286,IF($J$9=52,Commande!AQ286,IF($J$9=1,Commande!AR286,IF($J$9=2,Commande!AS286,IF($J$9=3,Commande!AT286,IF($J$9=4,Commande!AU286,IF($J$9=5,Commande!AV286,IF($J$9=6,Commande!AW286,IF($J$9=7,Commande!AX286,IF($J$9=8,Commande!AY286,IF($J$9=9,Commande!AZ286,IF($J$9=10,Commande!BA286,IF($J$9=11,Commande!BB286,IF($J$9=12,Commande!BC286,IF($J$9=13,Commande!BD286,IF($J$9=14,Commande!BE286,IF($J$9=15,Commande!BF286,IF($J$9=16,Commande!BG286,IF($J$9=17,Commande!BH286,IF($J$9=18,Commande!BI286,IF($J$9=19,Commande!BJ286,IF($J$9=20,Commande!BK286,IF($J$9=21,Commande!BL286,IF($J$9=22,Commande!BM286,IF($J$9=23,Commande!BN286,IF($J$9=24,Commande!BO286,IF($J$9=25,Commande!BP286,IF($J$9=26,Commande!R286,IF($J$9=27,Commande!S286,IF($J$9=28,Commande!T286,IF($J$9=29,Commande!U286,IF($J$9=30,Commande!V286,IF($J$9=31,Commande!W286,IF($J$9=32,Commande!X286,IF($J$9=33,Commande!Y286,IF($J$9=34,Commande!Z286,IF($J$9=35,Commande!AA286,))))))))))))))))))))))))))))))))))))))))))))))))))))</f>
        <v>0</v>
      </c>
      <c r="K402" s="55" t="str">
        <f>IF(Commande!O286=0,"","Erreur")</f>
        <v/>
      </c>
    </row>
    <row r="403" spans="1:11">
      <c r="A403" s="55">
        <f>IF(Commande!A287&lt;&gt;"",Commande!A287,"")</f>
        <v>25976</v>
      </c>
      <c r="B403" s="55" t="str">
        <f>IF(Commande!J287&lt;&gt;"",Commande!J287,"")</f>
        <v>S10</v>
      </c>
      <c r="C403" s="59" t="str">
        <f>IF(Commande!B287&lt;&gt;"",Commande!B287,"")</f>
        <v>SEDUM</v>
      </c>
      <c r="D403" s="59" t="str">
        <f>IF(Commande!C287&lt;&gt;"",Commande!C287,"")</f>
        <v>Kamtshaticum Variegata</v>
      </c>
      <c r="E403" s="55">
        <f>IF(Commande!F287&lt;&gt;"",Commande!F287,"")</f>
        <v>6</v>
      </c>
      <c r="F403" s="55" t="str">
        <f>IF(Commande!D287&lt;&gt;"",Commande!D287,"")</f>
        <v>B</v>
      </c>
      <c r="G403" s="55" t="str">
        <f>IF(Commande!L287&lt;&gt;"",Commande!L287,"")</f>
        <v>M3</v>
      </c>
      <c r="H403" s="55" t="str">
        <f>IF(Commande!H287&lt;&gt;"",Commande!H287,"")</f>
        <v>A</v>
      </c>
      <c r="I403" s="55" t="str">
        <f>IF(Commande!I287&lt;&gt;"",Commande!I287,"")</f>
        <v/>
      </c>
      <c r="J403" s="55">
        <f>IF($J$9=36,Commande!AB287,IF($J$9=37,Commande!AC287,IF($J$9=38,Commande!AD287,IF($J$9=39,Commande!AE287,IF($J$9=40,Commande!AF287,IF($J$9=41,Commande!AG287,IF($J$9=42,Commande!AH287,IF($J$9=43,Commande!AI287,IF($J$9=44,Commande!AJ287,IF($J$9=45,Commande!AK287,IF($J$9=46,Commande!AL287,IF($J$9=47,Commande!AL287,IF($J$9=48,Commande!AM287,IF($J$9=49,Commande!AN287,IF($J$9=50,Commande!AO287,IF($J$9=51,Commande!AP287,IF($J$9=52,Commande!AQ287,IF($J$9=1,Commande!AR287,IF($J$9=2,Commande!AS287,IF($J$9=3,Commande!AT287,IF($J$9=4,Commande!AU287,IF($J$9=5,Commande!AV287,IF($J$9=6,Commande!AW287,IF($J$9=7,Commande!AX287,IF($J$9=8,Commande!AY287,IF($J$9=9,Commande!AZ287,IF($J$9=10,Commande!BA287,IF($J$9=11,Commande!BB287,IF($J$9=12,Commande!BC287,IF($J$9=13,Commande!BD287,IF($J$9=14,Commande!BE287,IF($J$9=15,Commande!BF287,IF($J$9=16,Commande!BG287,IF($J$9=17,Commande!BH287,IF($J$9=18,Commande!BI287,IF($J$9=19,Commande!BJ287,IF($J$9=20,Commande!BK287,IF($J$9=21,Commande!BL287,IF($J$9=22,Commande!BM287,IF($J$9=23,Commande!BN287,IF($J$9=24,Commande!BO287,IF($J$9=25,Commande!BP287,IF($J$9=26,Commande!R287,IF($J$9=27,Commande!S287,IF($J$9=28,Commande!T287,IF($J$9=29,Commande!U287,IF($J$9=30,Commande!V287,IF($J$9=31,Commande!W287,IF($J$9=32,Commande!X287,IF($J$9=33,Commande!Y287,IF($J$9=34,Commande!Z287,IF($J$9=35,Commande!AA287,))))))))))))))))))))))))))))))))))))))))))))))))))))</f>
        <v>0</v>
      </c>
      <c r="K403" s="55" t="str">
        <f>IF(Commande!O287=0,"","Erreur")</f>
        <v/>
      </c>
    </row>
    <row r="404" spans="1:11" hidden="1">
      <c r="A404" s="91"/>
      <c r="B404" s="91"/>
      <c r="C404" s="92" t="s">
        <v>498</v>
      </c>
      <c r="D404" s="92"/>
      <c r="E404" s="91"/>
      <c r="F404" s="91"/>
      <c r="G404" s="91"/>
      <c r="H404" s="91"/>
      <c r="I404" s="91"/>
      <c r="J404" s="91">
        <f>SUBTOTAL(9,J401:J403)</f>
        <v>0</v>
      </c>
      <c r="K404" s="91"/>
    </row>
    <row r="405" spans="1:11">
      <c r="A405" s="55">
        <f>IF(Commande!A288&lt;&gt;"",Commande!A288,"")</f>
        <v>25977</v>
      </c>
      <c r="B405" s="55" t="str">
        <f>IF(Commande!J288&lt;&gt;"",Commande!J288,"")</f>
        <v>S3B</v>
      </c>
      <c r="C405" s="59" t="str">
        <f>IF(Commande!B288&lt;&gt;"",Commande!B288,"")</f>
        <v>SEDUM TELEPHIUM</v>
      </c>
      <c r="D405" s="59" t="str">
        <f>IF(Commande!C288&lt;&gt;"",Commande!C288,"")</f>
        <v>Mr Goodbud</v>
      </c>
      <c r="E405" s="55">
        <f>IF(Commande!F288&lt;&gt;"",Commande!F288,"")</f>
        <v>8</v>
      </c>
      <c r="F405" s="55" t="str">
        <f>IF(Commande!D288&lt;&gt;"",Commande!D288,"")</f>
        <v>B</v>
      </c>
      <c r="G405" s="55" t="str">
        <f>IF(Commande!L288&lt;&gt;"",Commande!L288,"")</f>
        <v>M3</v>
      </c>
      <c r="H405" s="55" t="str">
        <f>IF(Commande!H288&lt;&gt;"",Commande!H288,"")</f>
        <v>E</v>
      </c>
      <c r="I405" s="55">
        <f>IF(Commande!I288&lt;&gt;"",Commande!I288,"")</f>
        <v>0.12</v>
      </c>
      <c r="J405" s="55">
        <f>IF($J$9=36,Commande!AB288,IF($J$9=37,Commande!AC288,IF($J$9=38,Commande!AD288,IF($J$9=39,Commande!AE288,IF($J$9=40,Commande!AF288,IF($J$9=41,Commande!AG288,IF($J$9=42,Commande!AH288,IF($J$9=43,Commande!AI288,IF($J$9=44,Commande!AJ288,IF($J$9=45,Commande!AK288,IF($J$9=46,Commande!AL288,IF($J$9=47,Commande!AL288,IF($J$9=48,Commande!AM288,IF($J$9=49,Commande!AN288,IF($J$9=50,Commande!AO288,IF($J$9=51,Commande!AP288,IF($J$9=52,Commande!AQ288,IF($J$9=1,Commande!AR288,IF($J$9=2,Commande!AS288,IF($J$9=3,Commande!AT288,IF($J$9=4,Commande!AU288,IF($J$9=5,Commande!AV288,IF($J$9=6,Commande!AW288,IF($J$9=7,Commande!AX288,IF($J$9=8,Commande!AY288,IF($J$9=9,Commande!AZ288,IF($J$9=10,Commande!BA288,IF($J$9=11,Commande!BB288,IF($J$9=12,Commande!BC288,IF($J$9=13,Commande!BD288,IF($J$9=14,Commande!BE288,IF($J$9=15,Commande!BF288,IF($J$9=16,Commande!BG288,IF($J$9=17,Commande!BH288,IF($J$9=18,Commande!BI288,IF($J$9=19,Commande!BJ288,IF($J$9=20,Commande!BK288,IF($J$9=21,Commande!BL288,IF($J$9=22,Commande!BM288,IF($J$9=23,Commande!BN288,IF($J$9=24,Commande!BO288,IF($J$9=25,Commande!BP288,IF($J$9=26,Commande!R288,IF($J$9=27,Commande!S288,IF($J$9=28,Commande!T288,IF($J$9=29,Commande!U288,IF($J$9=30,Commande!V288,IF($J$9=31,Commande!W288,IF($J$9=32,Commande!X288,IF($J$9=33,Commande!Y288,IF($J$9=34,Commande!Z288,IF($J$9=35,Commande!AA288,))))))))))))))))))))))))))))))))))))))))))))))))))))</f>
        <v>0</v>
      </c>
      <c r="K405" s="55" t="str">
        <f>IF(Commande!O288=0,"","Erreur")</f>
        <v/>
      </c>
    </row>
    <row r="406" spans="1:11">
      <c r="A406" s="55">
        <f>IF(Commande!A289&lt;&gt;"",Commande!A289,"")</f>
        <v>25821</v>
      </c>
      <c r="B406" s="55" t="str">
        <f>IF(Commande!J289&lt;&gt;"",Commande!J289,"")</f>
        <v>S1</v>
      </c>
      <c r="C406" s="59" t="str">
        <f>IF(Commande!B289&lt;&gt;"",Commande!B289,"")</f>
        <v>SEDUM TELEPHIUM</v>
      </c>
      <c r="D406" s="59" t="str">
        <f>IF(Commande!C289&lt;&gt;"",Commande!C289,"")</f>
        <v>Nova Cherry Fizz</v>
      </c>
      <c r="E406" s="55">
        <f>IF(Commande!F289&lt;&gt;"",Commande!F289,"")</f>
        <v>8</v>
      </c>
      <c r="F406" s="55" t="str">
        <f>IF(Commande!D289&lt;&gt;"",Commande!D289,"")</f>
        <v>B</v>
      </c>
      <c r="G406" s="55" t="str">
        <f>IF(Commande!L289&lt;&gt;"",Commande!L289,"")</f>
        <v>M3</v>
      </c>
      <c r="H406" s="55" t="str">
        <f>IF(Commande!H289&lt;&gt;"",Commande!H289,"")</f>
        <v>E</v>
      </c>
      <c r="I406" s="55">
        <f>IF(Commande!I289&lt;&gt;"",Commande!I289,"")</f>
        <v>0.12</v>
      </c>
      <c r="J406" s="55">
        <f>IF($J$9=36,Commande!AB289,IF($J$9=37,Commande!AC289,IF($J$9=38,Commande!AD289,IF($J$9=39,Commande!AE289,IF($J$9=40,Commande!AF289,IF($J$9=41,Commande!AG289,IF($J$9=42,Commande!AH289,IF($J$9=43,Commande!AI289,IF($J$9=44,Commande!AJ289,IF($J$9=45,Commande!AK289,IF($J$9=46,Commande!AL289,IF($J$9=47,Commande!AL289,IF($J$9=48,Commande!AM289,IF($J$9=49,Commande!AN289,IF($J$9=50,Commande!AO289,IF($J$9=51,Commande!AP289,IF($J$9=52,Commande!AQ289,IF($J$9=1,Commande!AR289,IF($J$9=2,Commande!AS289,IF($J$9=3,Commande!AT289,IF($J$9=4,Commande!AU289,IF($J$9=5,Commande!AV289,IF($J$9=6,Commande!AW289,IF($J$9=7,Commande!AX289,IF($J$9=8,Commande!AY289,IF($J$9=9,Commande!AZ289,IF($J$9=10,Commande!BA289,IF($J$9=11,Commande!BB289,IF($J$9=12,Commande!BC289,IF($J$9=13,Commande!BD289,IF($J$9=14,Commande!BE289,IF($J$9=15,Commande!BF289,IF($J$9=16,Commande!BG289,IF($J$9=17,Commande!BH289,IF($J$9=18,Commande!BI289,IF($J$9=19,Commande!BJ289,IF($J$9=20,Commande!BK289,IF($J$9=21,Commande!BL289,IF($J$9=22,Commande!BM289,IF($J$9=23,Commande!BN289,IF($J$9=24,Commande!BO289,IF($J$9=25,Commande!BP289,IF($J$9=26,Commande!R289,IF($J$9=27,Commande!S289,IF($J$9=28,Commande!T289,IF($J$9=29,Commande!U289,IF($J$9=30,Commande!V289,IF($J$9=31,Commande!W289,IF($J$9=32,Commande!X289,IF($J$9=33,Commande!Y289,IF($J$9=34,Commande!Z289,IF($J$9=35,Commande!AA289,))))))))))))))))))))))))))))))))))))))))))))))))))))</f>
        <v>0</v>
      </c>
      <c r="K406" s="55" t="str">
        <f>IF(Commande!O289=0,"","Erreur")</f>
        <v/>
      </c>
    </row>
    <row r="407" spans="1:11" hidden="1">
      <c r="A407" s="91"/>
      <c r="B407" s="91"/>
      <c r="C407" s="92" t="s">
        <v>499</v>
      </c>
      <c r="D407" s="92"/>
      <c r="E407" s="91"/>
      <c r="F407" s="91"/>
      <c r="G407" s="91"/>
      <c r="H407" s="91"/>
      <c r="I407" s="91"/>
      <c r="J407" s="91">
        <f>SUBTOTAL(9,J405:J406)</f>
        <v>0</v>
      </c>
      <c r="K407" s="91"/>
    </row>
    <row r="408" spans="1:11">
      <c r="A408" s="55">
        <f>IF(Commande!A290&lt;&gt;"",Commande!A290,"")</f>
        <v>26735</v>
      </c>
      <c r="B408" s="55" t="str">
        <f>IF(Commande!J290&lt;&gt;"",Commande!J290,"")</f>
        <v>S3B</v>
      </c>
      <c r="C408" s="59" t="str">
        <f>IF(Commande!B290&lt;&gt;"",Commande!B290,"")</f>
        <v>SEDUM SUNSPARKLER</v>
      </c>
      <c r="D408" s="59" t="str">
        <f>IF(Commande!C290&lt;&gt;"",Commande!C290,"")</f>
        <v>Dazzleberry</v>
      </c>
      <c r="E408" s="55">
        <f>IF(Commande!F290&lt;&gt;"",Commande!F290,"")</f>
        <v>8</v>
      </c>
      <c r="F408" s="55" t="str">
        <f>IF(Commande!D290&lt;&gt;"",Commande!D290,"")</f>
        <v>B</v>
      </c>
      <c r="G408" s="55" t="str">
        <f>IF(Commande!L290&lt;&gt;"",Commande!L290,"")</f>
        <v>M3</v>
      </c>
      <c r="H408" s="55" t="str">
        <f>IF(Commande!H290&lt;&gt;"",Commande!H290,"")</f>
        <v>E</v>
      </c>
      <c r="I408" s="55">
        <f>IF(Commande!I290&lt;&gt;"",Commande!I290,"")</f>
        <v>0.15</v>
      </c>
      <c r="J408" s="55">
        <f>IF($J$9=36,Commande!AB290,IF($J$9=37,Commande!AC290,IF($J$9=38,Commande!AD290,IF($J$9=39,Commande!AE290,IF($J$9=40,Commande!AF290,IF($J$9=41,Commande!AG290,IF($J$9=42,Commande!AH290,IF($J$9=43,Commande!AI290,IF($J$9=44,Commande!AJ290,IF($J$9=45,Commande!AK290,IF($J$9=46,Commande!AL290,IF($J$9=47,Commande!AL290,IF($J$9=48,Commande!AM290,IF($J$9=49,Commande!AN290,IF($J$9=50,Commande!AO290,IF($J$9=51,Commande!AP290,IF($J$9=52,Commande!AQ290,IF($J$9=1,Commande!AR290,IF($J$9=2,Commande!AS290,IF($J$9=3,Commande!AT290,IF($J$9=4,Commande!AU290,IF($J$9=5,Commande!AV290,IF($J$9=6,Commande!AW290,IF($J$9=7,Commande!AX290,IF($J$9=8,Commande!AY290,IF($J$9=9,Commande!AZ290,IF($J$9=10,Commande!BA290,IF($J$9=11,Commande!BB290,IF($J$9=12,Commande!BC290,IF($J$9=13,Commande!BD290,IF($J$9=14,Commande!BE290,IF($J$9=15,Commande!BF290,IF($J$9=16,Commande!BG290,IF($J$9=17,Commande!BH290,IF($J$9=18,Commande!BI290,IF($J$9=19,Commande!BJ290,IF($J$9=20,Commande!BK290,IF($J$9=21,Commande!BL290,IF($J$9=22,Commande!BM290,IF($J$9=23,Commande!BN290,IF($J$9=24,Commande!BO290,IF($J$9=25,Commande!BP290,IF($J$9=26,Commande!R290,IF($J$9=27,Commande!S290,IF($J$9=28,Commande!T290,IF($J$9=29,Commande!U290,IF($J$9=30,Commande!V290,IF($J$9=31,Commande!W290,IF($J$9=32,Commande!X290,IF($J$9=33,Commande!Y290,IF($J$9=34,Commande!Z290,IF($J$9=35,Commande!AA290,))))))))))))))))))))))))))))))))))))))))))))))))))))</f>
        <v>0</v>
      </c>
      <c r="K408" s="55" t="str">
        <f>IF(Commande!O290=0,"","Erreur")</f>
        <v/>
      </c>
    </row>
    <row r="409" spans="1:11">
      <c r="A409" s="55">
        <f>IF(Commande!A291&lt;&gt;"",Commande!A291,"")</f>
        <v>26737</v>
      </c>
      <c r="B409" s="55" t="str">
        <f>IF(Commande!J291&lt;&gt;"",Commande!J291,"")</f>
        <v>S3B</v>
      </c>
      <c r="C409" s="59" t="str">
        <f>IF(Commande!B291&lt;&gt;"",Commande!B291,"")</f>
        <v>SEDUM SUNSPARKLER</v>
      </c>
      <c r="D409" s="59" t="str">
        <f>IF(Commande!C291&lt;&gt;"",Commande!C291,"")</f>
        <v>Firecracker</v>
      </c>
      <c r="E409" s="55">
        <f>IF(Commande!F291&lt;&gt;"",Commande!F291,"")</f>
        <v>8</v>
      </c>
      <c r="F409" s="55" t="str">
        <f>IF(Commande!D291&lt;&gt;"",Commande!D291,"")</f>
        <v>B</v>
      </c>
      <c r="G409" s="55" t="str">
        <f>IF(Commande!L291&lt;&gt;"",Commande!L291,"")</f>
        <v>M3</v>
      </c>
      <c r="H409" s="55" t="str">
        <f>IF(Commande!H291&lt;&gt;"",Commande!H291,"")</f>
        <v>E</v>
      </c>
      <c r="I409" s="55">
        <f>IF(Commande!I291&lt;&gt;"",Commande!I291,"")</f>
        <v>0.15</v>
      </c>
      <c r="J409" s="55">
        <f>IF($J$9=36,Commande!AB291,IF($J$9=37,Commande!AC291,IF($J$9=38,Commande!AD291,IF($J$9=39,Commande!AE291,IF($J$9=40,Commande!AF291,IF($J$9=41,Commande!AG291,IF($J$9=42,Commande!AH291,IF($J$9=43,Commande!AI291,IF($J$9=44,Commande!AJ291,IF($J$9=45,Commande!AK291,IF($J$9=46,Commande!AL291,IF($J$9=47,Commande!AL291,IF($J$9=48,Commande!AM291,IF($J$9=49,Commande!AN291,IF($J$9=50,Commande!AO291,IF($J$9=51,Commande!AP291,IF($J$9=52,Commande!AQ291,IF($J$9=1,Commande!AR291,IF($J$9=2,Commande!AS291,IF($J$9=3,Commande!AT291,IF($J$9=4,Commande!AU291,IF($J$9=5,Commande!AV291,IF($J$9=6,Commande!AW291,IF($J$9=7,Commande!AX291,IF($J$9=8,Commande!AY291,IF($J$9=9,Commande!AZ291,IF($J$9=10,Commande!BA291,IF($J$9=11,Commande!BB291,IF($J$9=12,Commande!BC291,IF($J$9=13,Commande!BD291,IF($J$9=14,Commande!BE291,IF($J$9=15,Commande!BF291,IF($J$9=16,Commande!BG291,IF($J$9=17,Commande!BH291,IF($J$9=18,Commande!BI291,IF($J$9=19,Commande!BJ291,IF($J$9=20,Commande!BK291,IF($J$9=21,Commande!BL291,IF($J$9=22,Commande!BM291,IF($J$9=23,Commande!BN291,IF($J$9=24,Commande!BO291,IF($J$9=25,Commande!BP291,IF($J$9=26,Commande!R291,IF($J$9=27,Commande!S291,IF($J$9=28,Commande!T291,IF($J$9=29,Commande!U291,IF($J$9=30,Commande!V291,IF($J$9=31,Commande!W291,IF($J$9=32,Commande!X291,IF($J$9=33,Commande!Y291,IF($J$9=34,Commande!Z291,IF($J$9=35,Commande!AA291,))))))))))))))))))))))))))))))))))))))))))))))))))))</f>
        <v>0</v>
      </c>
      <c r="K409" s="55" t="str">
        <f>IF(Commande!O291=0,"","Erreur")</f>
        <v/>
      </c>
    </row>
    <row r="410" spans="1:11">
      <c r="A410" s="55">
        <f>IF(Commande!A292&lt;&gt;"",Commande!A292,"")</f>
        <v>26739</v>
      </c>
      <c r="B410" s="55" t="str">
        <f>IF(Commande!J292&lt;&gt;"",Commande!J292,"")</f>
        <v>S3B</v>
      </c>
      <c r="C410" s="59" t="str">
        <f>IF(Commande!B292&lt;&gt;"",Commande!B292,"")</f>
        <v>SEDUM SUNSPARKLER</v>
      </c>
      <c r="D410" s="59" t="str">
        <f>IF(Commande!C292&lt;&gt;"",Commande!C292,"")</f>
        <v>Lime Zinger</v>
      </c>
      <c r="E410" s="55">
        <f>IF(Commande!F292&lt;&gt;"",Commande!F292,"")</f>
        <v>8</v>
      </c>
      <c r="F410" s="55" t="str">
        <f>IF(Commande!D292&lt;&gt;"",Commande!D292,"")</f>
        <v>B</v>
      </c>
      <c r="G410" s="55" t="str">
        <f>IF(Commande!L292&lt;&gt;"",Commande!L292,"")</f>
        <v>M3</v>
      </c>
      <c r="H410" s="55" t="str">
        <f>IF(Commande!H292&lt;&gt;"",Commande!H292,"")</f>
        <v>E</v>
      </c>
      <c r="I410" s="55">
        <f>IF(Commande!I292&lt;&gt;"",Commande!I292,"")</f>
        <v>0.15</v>
      </c>
      <c r="J410" s="55">
        <f>IF($J$9=36,Commande!AB292,IF($J$9=37,Commande!AC292,IF($J$9=38,Commande!AD292,IF($J$9=39,Commande!AE292,IF($J$9=40,Commande!AF292,IF($J$9=41,Commande!AG292,IF($J$9=42,Commande!AH292,IF($J$9=43,Commande!AI292,IF($J$9=44,Commande!AJ292,IF($J$9=45,Commande!AK292,IF($J$9=46,Commande!AL292,IF($J$9=47,Commande!AL292,IF($J$9=48,Commande!AM292,IF($J$9=49,Commande!AN292,IF($J$9=50,Commande!AO292,IF($J$9=51,Commande!AP292,IF($J$9=52,Commande!AQ292,IF($J$9=1,Commande!AR292,IF($J$9=2,Commande!AS292,IF($J$9=3,Commande!AT292,IF($J$9=4,Commande!AU292,IF($J$9=5,Commande!AV292,IF($J$9=6,Commande!AW292,IF($J$9=7,Commande!AX292,IF($J$9=8,Commande!AY292,IF($J$9=9,Commande!AZ292,IF($J$9=10,Commande!BA292,IF($J$9=11,Commande!BB292,IF($J$9=12,Commande!BC292,IF($J$9=13,Commande!BD292,IF($J$9=14,Commande!BE292,IF($J$9=15,Commande!BF292,IF($J$9=16,Commande!BG292,IF($J$9=17,Commande!BH292,IF($J$9=18,Commande!BI292,IF($J$9=19,Commande!BJ292,IF($J$9=20,Commande!BK292,IF($J$9=21,Commande!BL292,IF($J$9=22,Commande!BM292,IF($J$9=23,Commande!BN292,IF($J$9=24,Commande!BO292,IF($J$9=25,Commande!BP292,IF($J$9=26,Commande!R292,IF($J$9=27,Commande!S292,IF($J$9=28,Commande!T292,IF($J$9=29,Commande!U292,IF($J$9=30,Commande!V292,IF($J$9=31,Commande!W292,IF($J$9=32,Commande!X292,IF($J$9=33,Commande!Y292,IF($J$9=34,Commande!Z292,IF($J$9=35,Commande!AA292,))))))))))))))))))))))))))))))))))))))))))))))))))))</f>
        <v>0</v>
      </c>
      <c r="K410" s="55" t="str">
        <f>IF(Commande!O292=0,"","Erreur")</f>
        <v/>
      </c>
    </row>
    <row r="411" spans="1:11" hidden="1">
      <c r="A411" s="91"/>
      <c r="B411" s="91"/>
      <c r="C411" s="92" t="s">
        <v>500</v>
      </c>
      <c r="D411" s="92"/>
      <c r="E411" s="91"/>
      <c r="F411" s="91"/>
      <c r="G411" s="91"/>
      <c r="H411" s="91"/>
      <c r="I411" s="91"/>
      <c r="J411" s="91">
        <f>SUBTOTAL(9,J408:J410)</f>
        <v>0</v>
      </c>
      <c r="K411" s="91"/>
    </row>
    <row r="412" spans="1:11">
      <c r="A412" s="55">
        <f>IF(Commande!A293&lt;&gt;"",Commande!A293,"")</f>
        <v>2759</v>
      </c>
      <c r="B412" s="55" t="str">
        <f>IF(Commande!J293&lt;&gt;"",Commande!J293,"")</f>
        <v>S2</v>
      </c>
      <c r="C412" s="59" t="str">
        <f>IF(Commande!B293&lt;&gt;"",Commande!B293,"")</f>
        <v>SOLANUM</v>
      </c>
      <c r="D412" s="59" t="str">
        <f>IF(Commande!C293&lt;&gt;"",Commande!C293,"")</f>
        <v>Jasminoïdes alba</v>
      </c>
      <c r="E412" s="55">
        <f>IF(Commande!F293&lt;&gt;"",Commande!F293,"")</f>
        <v>10</v>
      </c>
      <c r="F412" s="55" t="str">
        <f>IF(Commande!D293&lt;&gt;"",Commande!D293,"")</f>
        <v>B</v>
      </c>
      <c r="G412" s="55" t="str">
        <f>IF(Commande!L293&lt;&gt;"",Commande!L293,"")</f>
        <v>M3</v>
      </c>
      <c r="H412" s="55" t="str">
        <f>IF(Commande!H293&lt;&gt;"",Commande!H293,"")</f>
        <v>E</v>
      </c>
      <c r="I412" s="55" t="str">
        <f>IF(Commande!I293&lt;&gt;"",Commande!I293,"")</f>
        <v/>
      </c>
      <c r="J412" s="55">
        <f>IF($J$9=36,Commande!AB293,IF($J$9=37,Commande!AC293,IF($J$9=38,Commande!AD293,IF($J$9=39,Commande!AE293,IF($J$9=40,Commande!AF293,IF($J$9=41,Commande!AG293,IF($J$9=42,Commande!AH293,IF($J$9=43,Commande!AI293,IF($J$9=44,Commande!AJ293,IF($J$9=45,Commande!AK293,IF($J$9=46,Commande!AL293,IF($J$9=47,Commande!AL293,IF($J$9=48,Commande!AM293,IF($J$9=49,Commande!AN293,IF($J$9=50,Commande!AO293,IF($J$9=51,Commande!AP293,IF($J$9=52,Commande!AQ293,IF($J$9=1,Commande!AR293,IF($J$9=2,Commande!AS293,IF($J$9=3,Commande!AT293,IF($J$9=4,Commande!AU293,IF($J$9=5,Commande!AV293,IF($J$9=6,Commande!AW293,IF($J$9=7,Commande!AX293,IF($J$9=8,Commande!AY293,IF($J$9=9,Commande!AZ293,IF($J$9=10,Commande!BA293,IF($J$9=11,Commande!BB293,IF($J$9=12,Commande!BC293,IF($J$9=13,Commande!BD293,IF($J$9=14,Commande!BE293,IF($J$9=15,Commande!BF293,IF($J$9=16,Commande!BG293,IF($J$9=17,Commande!BH293,IF($J$9=18,Commande!BI293,IF($J$9=19,Commande!BJ293,IF($J$9=20,Commande!BK293,IF($J$9=21,Commande!BL293,IF($J$9=22,Commande!BM293,IF($J$9=23,Commande!BN293,IF($J$9=24,Commande!BO293,IF($J$9=25,Commande!BP293,IF($J$9=26,Commande!R293,IF($J$9=27,Commande!S293,IF($J$9=28,Commande!T293,IF($J$9=29,Commande!U293,IF($J$9=30,Commande!V293,IF($J$9=31,Commande!W293,IF($J$9=32,Commande!X293,IF($J$9=33,Commande!Y293,IF($J$9=34,Commande!Z293,IF($J$9=35,Commande!AA293,))))))))))))))))))))))))))))))))))))))))))))))))))))</f>
        <v>0</v>
      </c>
      <c r="K412" s="55" t="str">
        <f>IF(Commande!O293=0,"","Erreur")</f>
        <v/>
      </c>
    </row>
    <row r="413" spans="1:11">
      <c r="A413" s="55">
        <f>IF(Commande!A294&lt;&gt;"",Commande!A294,"")</f>
        <v>23803</v>
      </c>
      <c r="B413" s="55" t="str">
        <f>IF(Commande!J294&lt;&gt;"",Commande!J294,"")</f>
        <v>S2</v>
      </c>
      <c r="C413" s="59" t="str">
        <f>IF(Commande!B294&lt;&gt;"",Commande!B294,"")</f>
        <v>SOLANUM</v>
      </c>
      <c r="D413" s="59" t="str">
        <f>IF(Commande!C294&lt;&gt;"",Commande!C294,"")</f>
        <v>Jasminoïdes bleu parme</v>
      </c>
      <c r="E413" s="55">
        <f>IF(Commande!F294&lt;&gt;"",Commande!F294,"")</f>
        <v>10</v>
      </c>
      <c r="F413" s="55" t="str">
        <f>IF(Commande!D294&lt;&gt;"",Commande!D294,"")</f>
        <v>B</v>
      </c>
      <c r="G413" s="55" t="str">
        <f>IF(Commande!L294&lt;&gt;"",Commande!L294,"")</f>
        <v>M3</v>
      </c>
      <c r="H413" s="55" t="str">
        <f>IF(Commande!H294&lt;&gt;"",Commande!H294,"")</f>
        <v>E</v>
      </c>
      <c r="I413" s="55" t="str">
        <f>IF(Commande!I294&lt;&gt;"",Commande!I294,"")</f>
        <v/>
      </c>
      <c r="J413" s="55">
        <f>IF($J$9=36,Commande!AB294,IF($J$9=37,Commande!AC294,IF($J$9=38,Commande!AD294,IF($J$9=39,Commande!AE294,IF($J$9=40,Commande!AF294,IF($J$9=41,Commande!AG294,IF($J$9=42,Commande!AH294,IF($J$9=43,Commande!AI294,IF($J$9=44,Commande!AJ294,IF($J$9=45,Commande!AK294,IF($J$9=46,Commande!AL294,IF($J$9=47,Commande!AL294,IF($J$9=48,Commande!AM294,IF($J$9=49,Commande!AN294,IF($J$9=50,Commande!AO294,IF($J$9=51,Commande!AP294,IF($J$9=52,Commande!AQ294,IF($J$9=1,Commande!AR294,IF($J$9=2,Commande!AS294,IF($J$9=3,Commande!AT294,IF($J$9=4,Commande!AU294,IF($J$9=5,Commande!AV294,IF($J$9=6,Commande!AW294,IF($J$9=7,Commande!AX294,IF($J$9=8,Commande!AY294,IF($J$9=9,Commande!AZ294,IF($J$9=10,Commande!BA294,IF($J$9=11,Commande!BB294,IF($J$9=12,Commande!BC294,IF($J$9=13,Commande!BD294,IF($J$9=14,Commande!BE294,IF($J$9=15,Commande!BF294,IF($J$9=16,Commande!BG294,IF($J$9=17,Commande!BH294,IF($J$9=18,Commande!BI294,IF($J$9=19,Commande!BJ294,IF($J$9=20,Commande!BK294,IF($J$9=21,Commande!BL294,IF($J$9=22,Commande!BM294,IF($J$9=23,Commande!BN294,IF($J$9=24,Commande!BO294,IF($J$9=25,Commande!BP294,IF($J$9=26,Commande!R294,IF($J$9=27,Commande!S294,IF($J$9=28,Commande!T294,IF($J$9=29,Commande!U294,IF($J$9=30,Commande!V294,IF($J$9=31,Commande!W294,IF($J$9=32,Commande!X294,IF($J$9=33,Commande!Y294,IF($J$9=34,Commande!Z294,IF($J$9=35,Commande!AA294,))))))))))))))))))))))))))))))))))))))))))))))))))))</f>
        <v>0</v>
      </c>
      <c r="K413" s="55" t="str">
        <f>IF(Commande!O294=0,"","Erreur")</f>
        <v/>
      </c>
    </row>
    <row r="414" spans="1:11">
      <c r="A414" s="55">
        <f>IF(Commande!A295&lt;&gt;"",Commande!A295,"")</f>
        <v>2760</v>
      </c>
      <c r="B414" s="55" t="str">
        <f>IF(Commande!J295&lt;&gt;"",Commande!J295,"")</f>
        <v>S2</v>
      </c>
      <c r="C414" s="59" t="str">
        <f>IF(Commande!B295&lt;&gt;"",Commande!B295,"")</f>
        <v>SOLANUM</v>
      </c>
      <c r="D414" s="59" t="str">
        <f>IF(Commande!C295&lt;&gt;"",Commande!C295,"")</f>
        <v>Rantonnetii</v>
      </c>
      <c r="E414" s="55">
        <f>IF(Commande!F295&lt;&gt;"",Commande!F295,"")</f>
        <v>10</v>
      </c>
      <c r="F414" s="55" t="str">
        <f>IF(Commande!D295&lt;&gt;"",Commande!D295,"")</f>
        <v>B</v>
      </c>
      <c r="G414" s="55" t="str">
        <f>IF(Commande!L295&lt;&gt;"",Commande!L295,"")</f>
        <v>M3</v>
      </c>
      <c r="H414" s="55" t="str">
        <f>IF(Commande!H295&lt;&gt;"",Commande!H295,"")</f>
        <v>E</v>
      </c>
      <c r="I414" s="55" t="str">
        <f>IF(Commande!I295&lt;&gt;"",Commande!I295,"")</f>
        <v/>
      </c>
      <c r="J414" s="55">
        <f>IF($J$9=36,Commande!AB295,IF($J$9=37,Commande!AC295,IF($J$9=38,Commande!AD295,IF($J$9=39,Commande!AE295,IF($J$9=40,Commande!AF295,IF($J$9=41,Commande!AG295,IF($J$9=42,Commande!AH295,IF($J$9=43,Commande!AI295,IF($J$9=44,Commande!AJ295,IF($J$9=45,Commande!AK295,IF($J$9=46,Commande!AL295,IF($J$9=47,Commande!AL295,IF($J$9=48,Commande!AM295,IF($J$9=49,Commande!AN295,IF($J$9=50,Commande!AO295,IF($J$9=51,Commande!AP295,IF($J$9=52,Commande!AQ295,IF($J$9=1,Commande!AR295,IF($J$9=2,Commande!AS295,IF($J$9=3,Commande!AT295,IF($J$9=4,Commande!AU295,IF($J$9=5,Commande!AV295,IF($J$9=6,Commande!AW295,IF($J$9=7,Commande!AX295,IF($J$9=8,Commande!AY295,IF($J$9=9,Commande!AZ295,IF($J$9=10,Commande!BA295,IF($J$9=11,Commande!BB295,IF($J$9=12,Commande!BC295,IF($J$9=13,Commande!BD295,IF($J$9=14,Commande!BE295,IF($J$9=15,Commande!BF295,IF($J$9=16,Commande!BG295,IF($J$9=17,Commande!BH295,IF($J$9=18,Commande!BI295,IF($J$9=19,Commande!BJ295,IF($J$9=20,Commande!BK295,IF($J$9=21,Commande!BL295,IF($J$9=22,Commande!BM295,IF($J$9=23,Commande!BN295,IF($J$9=24,Commande!BO295,IF($J$9=25,Commande!BP295,IF($J$9=26,Commande!R295,IF($J$9=27,Commande!S295,IF($J$9=28,Commande!T295,IF($J$9=29,Commande!U295,IF($J$9=30,Commande!V295,IF($J$9=31,Commande!W295,IF($J$9=32,Commande!X295,IF($J$9=33,Commande!Y295,IF($J$9=34,Commande!Z295,IF($J$9=35,Commande!AA295,))))))))))))))))))))))))))))))))))))))))))))))))))))</f>
        <v>0</v>
      </c>
      <c r="K414" s="55" t="str">
        <f>IF(Commande!O295=0,"","Erreur")</f>
        <v/>
      </c>
    </row>
    <row r="415" spans="1:11" hidden="1">
      <c r="A415" s="91"/>
      <c r="B415" s="91"/>
      <c r="C415" s="92" t="s">
        <v>562</v>
      </c>
      <c r="D415" s="92"/>
      <c r="E415" s="91"/>
      <c r="F415" s="91"/>
      <c r="G415" s="91"/>
      <c r="H415" s="91"/>
      <c r="I415" s="91"/>
      <c r="J415" s="91">
        <f>SUBTOTAL(9,J412:J414)</f>
        <v>0</v>
      </c>
      <c r="K415" s="91"/>
    </row>
    <row r="416" spans="1:11" hidden="1">
      <c r="A416" s="55" t="str">
        <f>IF(Commande!A296&lt;&gt;"",Commande!A296,"")</f>
        <v/>
      </c>
      <c r="B416" s="55" t="str">
        <f>IF(Commande!J296&lt;&gt;"",Commande!J296,"")</f>
        <v>L</v>
      </c>
      <c r="C416" s="59" t="str">
        <f>IF(Commande!B296&lt;&gt;"",Commande!B296,"")</f>
        <v>V</v>
      </c>
      <c r="D416" s="59" t="str">
        <f>IF(Commande!C296&lt;&gt;"",Commande!C296,"")</f>
        <v/>
      </c>
      <c r="E416" s="55" t="str">
        <f>IF(Commande!F296&lt;&gt;"",Commande!F296,"")</f>
        <v/>
      </c>
      <c r="F416" s="55" t="str">
        <f>IF(Commande!D296&lt;&gt;"",Commande!D296,"")</f>
        <v/>
      </c>
      <c r="G416" s="55" t="str">
        <f>IF(Commande!L296&lt;&gt;"",Commande!L296,"")</f>
        <v/>
      </c>
      <c r="H416" s="55" t="str">
        <f>IF(Commande!H296&lt;&gt;"",Commande!H296,"")</f>
        <v/>
      </c>
      <c r="I416" s="55" t="str">
        <f>IF(Commande!I296&lt;&gt;"",Commande!I296,"")</f>
        <v/>
      </c>
      <c r="J416" s="55">
        <f>IF($J$9=36,Commande!AB296,IF($J$9=37,Commande!AC296,IF($J$9=38,Commande!AD296,IF($J$9=39,Commande!AE296,IF($J$9=40,Commande!AF296,IF($J$9=41,Commande!AG296,IF($J$9=42,Commande!AH296,IF($J$9=43,Commande!AI296,IF($J$9=44,Commande!AJ296,IF($J$9=45,Commande!AK296,IF($J$9=46,Commande!AL296,IF($J$9=47,Commande!AL296,IF($J$9=48,Commande!AM296,IF($J$9=49,Commande!AN296,IF($J$9=50,Commande!AO296,IF($J$9=51,Commande!AP296,IF($J$9=52,Commande!AQ296,IF($J$9=1,Commande!AR296,IF($J$9=2,Commande!AS296,IF($J$9=3,Commande!AT296,IF($J$9=4,Commande!AU296,IF($J$9=5,Commande!AV296,IF($J$9=6,Commande!AW296,IF($J$9=7,Commande!AX296,IF($J$9=8,Commande!AY296,IF($J$9=9,Commande!AZ296,IF($J$9=10,Commande!BA296,IF($J$9=11,Commande!BB296,IF($J$9=12,Commande!BC296,IF($J$9=13,Commande!BD296,IF($J$9=14,Commande!BE296,IF($J$9=15,Commande!BF296,IF($J$9=16,Commande!BG296,IF($J$9=17,Commande!BH296,IF($J$9=18,Commande!BI296,IF($J$9=19,Commande!BJ296,IF($J$9=20,Commande!BK296,IF($J$9=21,Commande!BL296,IF($J$9=22,Commande!BM296,IF($J$9=23,Commande!BN296,IF($J$9=24,Commande!BO296,IF($J$9=25,Commande!BP296,IF($J$9=26,Commande!R296,IF($J$9=27,Commande!S296,IF($J$9=28,Commande!T296,IF($J$9=29,Commande!U296,IF($J$9=30,Commande!V296,IF($J$9=31,Commande!W296,IF($J$9=32,Commande!X296,IF($J$9=33,Commande!Y296,IF($J$9=34,Commande!Z296,IF($J$9=35,Commande!AA296,))))))))))))))))))))))))))))))))))))))))))))))))))))</f>
        <v>0</v>
      </c>
      <c r="K416" s="55" t="str">
        <f>IF(Commande!O296=0,"","Erreur")</f>
        <v/>
      </c>
    </row>
    <row r="417" spans="1:11">
      <c r="A417" s="55">
        <f>IF(Commande!A297&lt;&gt;"",Commande!A297,"")</f>
        <v>12331</v>
      </c>
      <c r="B417" s="55" t="str">
        <f>IF(Commande!J297&lt;&gt;"",Commande!J297,"")</f>
        <v>S10</v>
      </c>
      <c r="C417" s="59" t="str">
        <f>IF(Commande!B297&lt;&gt;"",Commande!B297,"")</f>
        <v>VERVEINE</v>
      </c>
      <c r="D417" s="59" t="str">
        <f>IF(Commande!C297&lt;&gt;"",Commande!C297,"")</f>
        <v>Lollipop (issue de bouture)</v>
      </c>
      <c r="E417" s="55">
        <f>IF(Commande!F297&lt;&gt;"",Commande!F297,"")</f>
        <v>6</v>
      </c>
      <c r="F417" s="55" t="str">
        <f>IF(Commande!D297&lt;&gt;"",Commande!D297,"")</f>
        <v>B</v>
      </c>
      <c r="G417" s="55" t="str">
        <f>IF(Commande!L297&lt;&gt;"",Commande!L297,"")</f>
        <v>M3</v>
      </c>
      <c r="H417" s="55" t="str">
        <f>IF(Commande!H297&lt;&gt;"",Commande!H297,"")</f>
        <v>B</v>
      </c>
      <c r="I417" s="55" t="str">
        <f>IF(Commande!I297&lt;&gt;"",Commande!I297,"")</f>
        <v/>
      </c>
      <c r="J417" s="55">
        <f>IF($J$9=36,Commande!AB297,IF($J$9=37,Commande!AC297,IF($J$9=38,Commande!AD297,IF($J$9=39,Commande!AE297,IF($J$9=40,Commande!AF297,IF($J$9=41,Commande!AG297,IF($J$9=42,Commande!AH297,IF($J$9=43,Commande!AI297,IF($J$9=44,Commande!AJ297,IF($J$9=45,Commande!AK297,IF($J$9=46,Commande!AL297,IF($J$9=47,Commande!AL297,IF($J$9=48,Commande!AM297,IF($J$9=49,Commande!AN297,IF($J$9=50,Commande!AO297,IF($J$9=51,Commande!AP297,IF($J$9=52,Commande!AQ297,IF($J$9=1,Commande!AR297,IF($J$9=2,Commande!AS297,IF($J$9=3,Commande!AT297,IF($J$9=4,Commande!AU297,IF($J$9=5,Commande!AV297,IF($J$9=6,Commande!AW297,IF($J$9=7,Commande!AX297,IF($J$9=8,Commande!AY297,IF($J$9=9,Commande!AZ297,IF($J$9=10,Commande!BA297,IF($J$9=11,Commande!BB297,IF($J$9=12,Commande!BC297,IF($J$9=13,Commande!BD297,IF($J$9=14,Commande!BE297,IF($J$9=15,Commande!BF297,IF($J$9=16,Commande!BG297,IF($J$9=17,Commande!BH297,IF($J$9=18,Commande!BI297,IF($J$9=19,Commande!BJ297,IF($J$9=20,Commande!BK297,IF($J$9=21,Commande!BL297,IF($J$9=22,Commande!BM297,IF($J$9=23,Commande!BN297,IF($J$9=24,Commande!BO297,IF($J$9=25,Commande!BP297,IF($J$9=26,Commande!R297,IF($J$9=27,Commande!S297,IF($J$9=28,Commande!T297,IF($J$9=29,Commande!U297,IF($J$9=30,Commande!V297,IF($J$9=31,Commande!W297,IF($J$9=32,Commande!X297,IF($J$9=33,Commande!Y297,IF($J$9=34,Commande!Z297,IF($J$9=35,Commande!AA297,))))))))))))))))))))))))))))))))))))))))))))))))))))</f>
        <v>0</v>
      </c>
      <c r="K417" s="55" t="str">
        <f>IF(Commande!O297=0,"","Erreur")</f>
        <v/>
      </c>
    </row>
    <row r="418" spans="1:11" hidden="1">
      <c r="A418" s="91"/>
      <c r="B418" s="91"/>
      <c r="C418" s="92" t="s">
        <v>844</v>
      </c>
      <c r="D418" s="92"/>
      <c r="E418" s="91"/>
      <c r="F418" s="91"/>
      <c r="G418" s="91"/>
      <c r="H418" s="91"/>
      <c r="I418" s="91"/>
      <c r="J418" s="91">
        <f>SUBTOTAL(9,J416:J417)</f>
        <v>0</v>
      </c>
      <c r="K418" s="91"/>
    </row>
    <row r="419" spans="1:11">
      <c r="A419" s="55">
        <f>IF(Commande!A298&lt;&gt;"",Commande!A298,"")</f>
        <v>3785</v>
      </c>
      <c r="B419" s="55" t="str">
        <f>IF(Commande!J298&lt;&gt;"",Commande!J298,"")</f>
        <v>S4</v>
      </c>
      <c r="C419" s="59" t="str">
        <f>IF(Commande!B298&lt;&gt;"",Commande!B298,"")</f>
        <v>VERVEINE BONARIENSIS</v>
      </c>
      <c r="D419" s="59" t="str">
        <f>IF(Commande!C298&lt;&gt;"",Commande!C298,"")</f>
        <v>.(issue de semis)</v>
      </c>
      <c r="E419" s="55">
        <f>IF(Commande!F298&lt;&gt;"",Commande!F298,"")</f>
        <v>8</v>
      </c>
      <c r="F419" s="55" t="str">
        <f>IF(Commande!D298&lt;&gt;"",Commande!D298,"")</f>
        <v>S</v>
      </c>
      <c r="G419" s="55" t="str">
        <f>IF(Commande!L298&lt;&gt;"",Commande!L298,"")</f>
        <v>M3</v>
      </c>
      <c r="H419" s="55" t="str">
        <f>IF(Commande!H298&lt;&gt;"",Commande!H298,"")</f>
        <v>B</v>
      </c>
      <c r="I419" s="55" t="str">
        <f>IF(Commande!I298&lt;&gt;"",Commande!I298,"")</f>
        <v/>
      </c>
      <c r="J419" s="55">
        <f>IF($J$9=36,Commande!AB298,IF($J$9=37,Commande!AC298,IF($J$9=38,Commande!AD298,IF($J$9=39,Commande!AE298,IF($J$9=40,Commande!AF298,IF($J$9=41,Commande!AG298,IF($J$9=42,Commande!AH298,IF($J$9=43,Commande!AI298,IF($J$9=44,Commande!AJ298,IF($J$9=45,Commande!AK298,IF($J$9=46,Commande!AL298,IF($J$9=47,Commande!AL298,IF($J$9=48,Commande!AM298,IF($J$9=49,Commande!AN298,IF($J$9=50,Commande!AO298,IF($J$9=51,Commande!AP298,IF($J$9=52,Commande!AQ298,IF($J$9=1,Commande!AR298,IF($J$9=2,Commande!AS298,IF($J$9=3,Commande!AT298,IF($J$9=4,Commande!AU298,IF($J$9=5,Commande!AV298,IF($J$9=6,Commande!AW298,IF($J$9=7,Commande!AX298,IF($J$9=8,Commande!AY298,IF($J$9=9,Commande!AZ298,IF($J$9=10,Commande!BA298,IF($J$9=11,Commande!BB298,IF($J$9=12,Commande!BC298,IF($J$9=13,Commande!BD298,IF($J$9=14,Commande!BE298,IF($J$9=15,Commande!BF298,IF($J$9=16,Commande!BG298,IF($J$9=17,Commande!BH298,IF($J$9=18,Commande!BI298,IF($J$9=19,Commande!BJ298,IF($J$9=20,Commande!BK298,IF($J$9=21,Commande!BL298,IF($J$9=22,Commande!BM298,IF($J$9=23,Commande!BN298,IF($J$9=24,Commande!BO298,IF($J$9=25,Commande!BP298,IF($J$9=26,Commande!R298,IF($J$9=27,Commande!S298,IF($J$9=28,Commande!T298,IF($J$9=29,Commande!U298,IF($J$9=30,Commande!V298,IF($J$9=31,Commande!W298,IF($J$9=32,Commande!X298,IF($J$9=33,Commande!Y298,IF($J$9=34,Commande!Z298,IF($J$9=35,Commande!AA298,))))))))))))))))))))))))))))))))))))))))))))))))))))</f>
        <v>0</v>
      </c>
      <c r="K419" s="55" t="str">
        <f>IF(Commande!O298=0,"","Erreur")</f>
        <v/>
      </c>
    </row>
    <row r="420" spans="1:11" hidden="1">
      <c r="A420" s="91"/>
      <c r="B420" s="91"/>
      <c r="C420" s="92" t="s">
        <v>845</v>
      </c>
      <c r="D420" s="92"/>
      <c r="E420" s="91"/>
      <c r="F420" s="91"/>
      <c r="G420" s="91"/>
      <c r="H420" s="91"/>
      <c r="I420" s="91"/>
      <c r="J420" s="91">
        <f>SUBTOTAL(9,J419:J419)</f>
        <v>0</v>
      </c>
      <c r="K420" s="91"/>
    </row>
    <row r="421" spans="1:11">
      <c r="A421" s="55">
        <f>IF(Commande!A299&lt;&gt;"",Commande!A299,"")</f>
        <v>3787</v>
      </c>
      <c r="B421" s="55" t="str">
        <f>IF(Commande!J299&lt;&gt;"",Commande!J299,"")</f>
        <v>S10</v>
      </c>
      <c r="C421" s="59" t="str">
        <f>IF(Commande!B299&lt;&gt;"",Commande!B299,"")</f>
        <v>VERVEINE VENOSA</v>
      </c>
      <c r="D421" s="59" t="str">
        <f>IF(Commande!C299&lt;&gt;"",Commande!C299,"")</f>
        <v>.</v>
      </c>
      <c r="E421" s="55">
        <f>IF(Commande!F299&lt;&gt;"",Commande!F299,"")</f>
        <v>6</v>
      </c>
      <c r="F421" s="55" t="str">
        <f>IF(Commande!D299&lt;&gt;"",Commande!D299,"")</f>
        <v>B</v>
      </c>
      <c r="G421" s="55" t="str">
        <f>IF(Commande!L299&lt;&gt;"",Commande!L299,"")</f>
        <v>M3</v>
      </c>
      <c r="H421" s="55" t="str">
        <f>IF(Commande!H299&lt;&gt;"",Commande!H299,"")</f>
        <v>B</v>
      </c>
      <c r="I421" s="55" t="str">
        <f>IF(Commande!I299&lt;&gt;"",Commande!I299,"")</f>
        <v/>
      </c>
      <c r="J421" s="55">
        <f>IF($J$9=36,Commande!AB299,IF($J$9=37,Commande!AC299,IF($J$9=38,Commande!AD299,IF($J$9=39,Commande!AE299,IF($J$9=40,Commande!AF299,IF($J$9=41,Commande!AG299,IF($J$9=42,Commande!AH299,IF($J$9=43,Commande!AI299,IF($J$9=44,Commande!AJ299,IF($J$9=45,Commande!AK299,IF($J$9=46,Commande!AL299,IF($J$9=47,Commande!AL299,IF($J$9=48,Commande!AM299,IF($J$9=49,Commande!AN299,IF($J$9=50,Commande!AO299,IF($J$9=51,Commande!AP299,IF($J$9=52,Commande!AQ299,IF($J$9=1,Commande!AR299,IF($J$9=2,Commande!AS299,IF($J$9=3,Commande!AT299,IF($J$9=4,Commande!AU299,IF($J$9=5,Commande!AV299,IF($J$9=6,Commande!AW299,IF($J$9=7,Commande!AX299,IF($J$9=8,Commande!AY299,IF($J$9=9,Commande!AZ299,IF($J$9=10,Commande!BA299,IF($J$9=11,Commande!BB299,IF($J$9=12,Commande!BC299,IF($J$9=13,Commande!BD299,IF($J$9=14,Commande!BE299,IF($J$9=15,Commande!BF299,IF($J$9=16,Commande!BG299,IF($J$9=17,Commande!BH299,IF($J$9=18,Commande!BI299,IF($J$9=19,Commande!BJ299,IF($J$9=20,Commande!BK299,IF($J$9=21,Commande!BL299,IF($J$9=22,Commande!BM299,IF($J$9=23,Commande!BN299,IF($J$9=24,Commande!BO299,IF($J$9=25,Commande!BP299,IF($J$9=26,Commande!R299,IF($J$9=27,Commande!S299,IF($J$9=28,Commande!T299,IF($J$9=29,Commande!U299,IF($J$9=30,Commande!V299,IF($J$9=31,Commande!W299,IF($J$9=32,Commande!X299,IF($J$9=33,Commande!Y299,IF($J$9=34,Commande!Z299,IF($J$9=35,Commande!AA299,))))))))))))))))))))))))))))))))))))))))))))))))))))</f>
        <v>0</v>
      </c>
      <c r="K421" s="55" t="str">
        <f>IF(Commande!O299=0,"","Erreur")</f>
        <v/>
      </c>
    </row>
    <row r="422" spans="1:11" hidden="1">
      <c r="A422" s="91"/>
      <c r="B422" s="91"/>
      <c r="C422" s="92" t="s">
        <v>846</v>
      </c>
      <c r="D422" s="92"/>
      <c r="E422" s="91"/>
      <c r="F422" s="91"/>
      <c r="G422" s="91"/>
      <c r="H422" s="91"/>
      <c r="I422" s="91"/>
      <c r="J422" s="91">
        <f>SUBTOTAL(9,J421:J421)</f>
        <v>0</v>
      </c>
      <c r="K422" s="91"/>
    </row>
    <row r="423" spans="1:11">
      <c r="A423" s="55">
        <f>IF(Commande!A300&lt;&gt;"",Commande!A300,"")</f>
        <v>25242</v>
      </c>
      <c r="B423" s="55" t="str">
        <f>IF(Commande!J300&lt;&gt;"",Commande!J300,"")</f>
        <v>S2</v>
      </c>
      <c r="C423" s="59" t="str">
        <f>IF(Commande!B300&lt;&gt;"",Commande!B300,"")</f>
        <v>VINCA MINOR ( Pervenche )</v>
      </c>
      <c r="D423" s="59" t="str">
        <f>IF(Commande!C300&lt;&gt;"",Commande!C300,"")</f>
        <v>Illumination</v>
      </c>
      <c r="E423" s="55">
        <f>IF(Commande!F300&lt;&gt;"",Commande!F300,"")</f>
        <v>10</v>
      </c>
      <c r="F423" s="55" t="str">
        <f>IF(Commande!D300&lt;&gt;"",Commande!D300,"")</f>
        <v>B</v>
      </c>
      <c r="G423" s="55" t="str">
        <f>IF(Commande!L300&lt;&gt;"",Commande!L300,"")</f>
        <v>M3</v>
      </c>
      <c r="H423" s="55" t="str">
        <f>IF(Commande!H300&lt;&gt;"",Commande!H300,"")</f>
        <v>A</v>
      </c>
      <c r="I423" s="55">
        <f>IF(Commande!I300&lt;&gt;"",Commande!I300,"")</f>
        <v>0.05</v>
      </c>
      <c r="J423" s="55">
        <f>IF($J$9=36,Commande!AB300,IF($J$9=37,Commande!AC300,IF($J$9=38,Commande!AD300,IF($J$9=39,Commande!AE300,IF($J$9=40,Commande!AF300,IF($J$9=41,Commande!AG300,IF($J$9=42,Commande!AH300,IF($J$9=43,Commande!AI300,IF($J$9=44,Commande!AJ300,IF($J$9=45,Commande!AK300,IF($J$9=46,Commande!AL300,IF($J$9=47,Commande!AL300,IF($J$9=48,Commande!AM300,IF($J$9=49,Commande!AN300,IF($J$9=50,Commande!AO300,IF($J$9=51,Commande!AP300,IF($J$9=52,Commande!AQ300,IF($J$9=1,Commande!AR300,IF($J$9=2,Commande!AS300,IF($J$9=3,Commande!AT300,IF($J$9=4,Commande!AU300,IF($J$9=5,Commande!AV300,IF($J$9=6,Commande!AW300,IF($J$9=7,Commande!AX300,IF($J$9=8,Commande!AY300,IF($J$9=9,Commande!AZ300,IF($J$9=10,Commande!BA300,IF($J$9=11,Commande!BB300,IF($J$9=12,Commande!BC300,IF($J$9=13,Commande!BD300,IF($J$9=14,Commande!BE300,IF($J$9=15,Commande!BF300,IF($J$9=16,Commande!BG300,IF($J$9=17,Commande!BH300,IF($J$9=18,Commande!BI300,IF($J$9=19,Commande!BJ300,IF($J$9=20,Commande!BK300,IF($J$9=21,Commande!BL300,IF($J$9=22,Commande!BM300,IF($J$9=23,Commande!BN300,IF($J$9=24,Commande!BO300,IF($J$9=25,Commande!BP300,IF($J$9=26,Commande!R300,IF($J$9=27,Commande!S300,IF($J$9=28,Commande!T300,IF($J$9=29,Commande!U300,IF($J$9=30,Commande!V300,IF($J$9=31,Commande!W300,IF($J$9=32,Commande!X300,IF($J$9=33,Commande!Y300,IF($J$9=34,Commande!Z300,IF($J$9=35,Commande!AA300,))))))))))))))))))))))))))))))))))))))))))))))))))))</f>
        <v>0</v>
      </c>
      <c r="K423" s="55" t="str">
        <f>IF(Commande!O300=0,"","Erreur")</f>
        <v/>
      </c>
    </row>
    <row r="424" spans="1:11" hidden="1">
      <c r="A424" s="91"/>
      <c r="B424" s="91"/>
      <c r="C424" s="92" t="s">
        <v>847</v>
      </c>
      <c r="D424" s="92"/>
      <c r="E424" s="91"/>
      <c r="F424" s="91"/>
      <c r="G424" s="91"/>
      <c r="H424" s="91"/>
      <c r="I424" s="91"/>
      <c r="J424" s="91">
        <f>SUBTOTAL(9,J423:J423)</f>
        <v>0</v>
      </c>
      <c r="K424" s="91"/>
    </row>
    <row r="425" spans="1:11">
      <c r="A425" s="93"/>
      <c r="B425" s="93"/>
      <c r="C425" s="94" t="s">
        <v>850</v>
      </c>
      <c r="D425" s="94"/>
      <c r="E425" s="93"/>
      <c r="F425" s="93"/>
      <c r="G425" s="93"/>
      <c r="H425" s="93"/>
      <c r="I425" s="93"/>
      <c r="J425" s="93">
        <f>SUBTOTAL(9,J91:J424)</f>
        <v>0</v>
      </c>
      <c r="K425" s="93"/>
    </row>
    <row r="426" spans="1:11" hidden="1">
      <c r="A426" s="55" t="str">
        <f>IF(Commande!A301&lt;&gt;"",Commande!A301,"")</f>
        <v/>
      </c>
      <c r="B426" s="55" t="str">
        <f>IF(Commande!J301&lt;&gt;"",Commande!J301,"")</f>
        <v>G</v>
      </c>
      <c r="C426" s="59" t="str">
        <f>IF(Commande!B301&lt;&gt;"",Commande!B301,"")</f>
        <v>Aromatiques</v>
      </c>
      <c r="D426" s="59" t="str">
        <f>IF(Commande!C301&lt;&gt;"",Commande!C301,"")</f>
        <v/>
      </c>
      <c r="E426" s="55" t="str">
        <f>IF(Commande!F301&lt;&gt;"",Commande!F301,"")</f>
        <v/>
      </c>
      <c r="F426" s="55" t="str">
        <f>IF(Commande!D301&lt;&gt;"",Commande!D301,"")</f>
        <v/>
      </c>
      <c r="G426" s="55" t="str">
        <f>IF(Commande!L301&lt;&gt;"",Commande!L301,"")</f>
        <v/>
      </c>
      <c r="H426" s="55" t="str">
        <f>IF(Commande!H301&lt;&gt;"",Commande!H301,"")</f>
        <v/>
      </c>
      <c r="I426" s="55" t="str">
        <f>IF(Commande!I301&lt;&gt;"",Commande!I301,"")</f>
        <v/>
      </c>
      <c r="J426" s="55">
        <f>IF($J$9=36,Commande!AB301,IF($J$9=37,Commande!AC301,IF($J$9=38,Commande!AD301,IF($J$9=39,Commande!AE301,IF($J$9=40,Commande!AF301,IF($J$9=41,Commande!AG301,IF($J$9=42,Commande!AH301,IF($J$9=43,Commande!AI301,IF($J$9=44,Commande!AJ301,IF($J$9=45,Commande!AK301,IF($J$9=46,Commande!AL301,IF($J$9=47,Commande!AL301,IF($J$9=48,Commande!AM301,IF($J$9=49,Commande!AN301,IF($J$9=50,Commande!AO301,IF($J$9=51,Commande!AP301,IF($J$9=52,Commande!AQ301,IF($J$9=1,Commande!AR301,IF($J$9=2,Commande!AS301,IF($J$9=3,Commande!AT301,IF($J$9=4,Commande!AU301,IF($J$9=5,Commande!AV301,IF($J$9=6,Commande!AW301,IF($J$9=7,Commande!AX301,IF($J$9=8,Commande!AY301,IF($J$9=9,Commande!AZ301,IF($J$9=10,Commande!BA301,IF($J$9=11,Commande!BB301,IF($J$9=12,Commande!BC301,IF($J$9=13,Commande!BD301,IF($J$9=14,Commande!BE301,IF($J$9=15,Commande!BF301,IF($J$9=16,Commande!BG301,IF($J$9=17,Commande!BH301,IF($J$9=18,Commande!BI301,IF($J$9=19,Commande!BJ301,IF($J$9=20,Commande!BK301,IF($J$9=21,Commande!BL301,IF($J$9=22,Commande!BM301,IF($J$9=23,Commande!BN301,IF($J$9=24,Commande!BO301,IF($J$9=25,Commande!BP301,IF($J$9=26,Commande!R301,IF($J$9=27,Commande!S301,IF($J$9=28,Commande!T301,IF($J$9=29,Commande!U301,IF($J$9=30,Commande!V301,IF($J$9=31,Commande!W301,IF($J$9=32,Commande!X301,IF($J$9=33,Commande!Y301,IF($J$9=34,Commande!Z301,IF($J$9=35,Commande!AA301,))))))))))))))))))))))))))))))))))))))))))))))))))))</f>
        <v>0</v>
      </c>
      <c r="K426" s="55" t="str">
        <f>IF(Commande!O301=0,"","Erreur")</f>
        <v/>
      </c>
    </row>
    <row r="427" spans="1:11">
      <c r="A427" s="55">
        <f>IF(Commande!A302&lt;&gt;"",Commande!A302,"")</f>
        <v>13278</v>
      </c>
      <c r="B427" s="55" t="str">
        <f>IF(Commande!J302&lt;&gt;"",Commande!J302,"")</f>
        <v>S4</v>
      </c>
      <c r="C427" s="59" t="str">
        <f>IF(Commande!B302&lt;&gt;"",Commande!B302,"")</f>
        <v>ABSINTHE</v>
      </c>
      <c r="D427" s="59" t="str">
        <f>IF(Commande!C302&lt;&gt;"",Commande!C302,"")</f>
        <v>Artemisia absinthum</v>
      </c>
      <c r="E427" s="55">
        <f>IF(Commande!F302&lt;&gt;"",Commande!F302,"")</f>
        <v>8</v>
      </c>
      <c r="F427" s="55" t="str">
        <f>IF(Commande!D302&lt;&gt;"",Commande!D302,"")</f>
        <v>S</v>
      </c>
      <c r="G427" s="55" t="str">
        <f>IF(Commande!L302&lt;&gt;"",Commande!L302,"")</f>
        <v>M3</v>
      </c>
      <c r="H427" s="55" t="str">
        <f>IF(Commande!H302&lt;&gt;"",Commande!H302,"")</f>
        <v>A</v>
      </c>
      <c r="I427" s="55" t="str">
        <f>IF(Commande!I302&lt;&gt;"",Commande!I302,"")</f>
        <v/>
      </c>
      <c r="J427" s="55">
        <f>IF($J$9=36,Commande!AB302,IF($J$9=37,Commande!AC302,IF($J$9=38,Commande!AD302,IF($J$9=39,Commande!AE302,IF($J$9=40,Commande!AF302,IF($J$9=41,Commande!AG302,IF($J$9=42,Commande!AH302,IF($J$9=43,Commande!AI302,IF($J$9=44,Commande!AJ302,IF($J$9=45,Commande!AK302,IF($J$9=46,Commande!AL302,IF($J$9=47,Commande!AL302,IF($J$9=48,Commande!AM302,IF($J$9=49,Commande!AN302,IF($J$9=50,Commande!AO302,IF($J$9=51,Commande!AP302,IF($J$9=52,Commande!AQ302,IF($J$9=1,Commande!AR302,IF($J$9=2,Commande!AS302,IF($J$9=3,Commande!AT302,IF($J$9=4,Commande!AU302,IF($J$9=5,Commande!AV302,IF($J$9=6,Commande!AW302,IF($J$9=7,Commande!AX302,IF($J$9=8,Commande!AY302,IF($J$9=9,Commande!AZ302,IF($J$9=10,Commande!BA302,IF($J$9=11,Commande!BB302,IF($J$9=12,Commande!BC302,IF($J$9=13,Commande!BD302,IF($J$9=14,Commande!BE302,IF($J$9=15,Commande!BF302,IF($J$9=16,Commande!BG302,IF($J$9=17,Commande!BH302,IF($J$9=18,Commande!BI302,IF($J$9=19,Commande!BJ302,IF($J$9=20,Commande!BK302,IF($J$9=21,Commande!BL302,IF($J$9=22,Commande!BM302,IF($J$9=23,Commande!BN302,IF($J$9=24,Commande!BO302,IF($J$9=25,Commande!BP302,IF($J$9=26,Commande!R302,IF($J$9=27,Commande!S302,IF($J$9=28,Commande!T302,IF($J$9=29,Commande!U302,IF($J$9=30,Commande!V302,IF($J$9=31,Commande!W302,IF($J$9=32,Commande!X302,IF($J$9=33,Commande!Y302,IF($J$9=34,Commande!Z302,IF($J$9=35,Commande!AA302,))))))))))))))))))))))))))))))))))))))))))))))))))))</f>
        <v>0</v>
      </c>
      <c r="K427" s="55" t="str">
        <f>IF(Commande!O302=0,"","Erreur")</f>
        <v/>
      </c>
    </row>
    <row r="428" spans="1:11" hidden="1">
      <c r="A428" s="91"/>
      <c r="B428" s="91"/>
      <c r="C428" s="92" t="s">
        <v>578</v>
      </c>
      <c r="D428" s="92"/>
      <c r="E428" s="91"/>
      <c r="F428" s="91"/>
      <c r="G428" s="91"/>
      <c r="H428" s="91"/>
      <c r="I428" s="91"/>
      <c r="J428" s="91">
        <f>SUBTOTAL(9,J425:J427)</f>
        <v>0</v>
      </c>
      <c r="K428" s="91"/>
    </row>
    <row r="429" spans="1:11">
      <c r="A429" s="55">
        <f>IF(Commande!A303&lt;&gt;"",Commande!A303,"")</f>
        <v>15057</v>
      </c>
      <c r="B429" s="55" t="str">
        <f>IF(Commande!J303&lt;&gt;"",Commande!J303,"")</f>
        <v>S3B</v>
      </c>
      <c r="C429" s="59" t="str">
        <f>IF(Commande!B303&lt;&gt;"",Commande!B303,"")</f>
        <v>ARNICA MONTANA</v>
      </c>
      <c r="D429" s="59" t="str">
        <f>IF(Commande!C303&lt;&gt;"",Commande!C303,"")</f>
        <v>.</v>
      </c>
      <c r="E429" s="55">
        <f>IF(Commande!F303&lt;&gt;"",Commande!F303,"")</f>
        <v>10</v>
      </c>
      <c r="F429" s="55" t="str">
        <f>IF(Commande!D303&lt;&gt;"",Commande!D303,"")</f>
        <v>S</v>
      </c>
      <c r="G429" s="55" t="str">
        <f>IF(Commande!L303&lt;&gt;"",Commande!L303,"")</f>
        <v>M3</v>
      </c>
      <c r="H429" s="55" t="str">
        <f>IF(Commande!H303&lt;&gt;"",Commande!H303,"")</f>
        <v>A</v>
      </c>
      <c r="I429" s="55" t="str">
        <f>IF(Commande!I303&lt;&gt;"",Commande!I303,"")</f>
        <v/>
      </c>
      <c r="J429" s="55">
        <f>IF($J$9=36,Commande!AB303,IF($J$9=37,Commande!AC303,IF($J$9=38,Commande!AD303,IF($J$9=39,Commande!AE303,IF($J$9=40,Commande!AF303,IF($J$9=41,Commande!AG303,IF($J$9=42,Commande!AH303,IF($J$9=43,Commande!AI303,IF($J$9=44,Commande!AJ303,IF($J$9=45,Commande!AK303,IF($J$9=46,Commande!AL303,IF($J$9=47,Commande!AL303,IF($J$9=48,Commande!AM303,IF($J$9=49,Commande!AN303,IF($J$9=50,Commande!AO303,IF($J$9=51,Commande!AP303,IF($J$9=52,Commande!AQ303,IF($J$9=1,Commande!AR303,IF($J$9=2,Commande!AS303,IF($J$9=3,Commande!AT303,IF($J$9=4,Commande!AU303,IF($J$9=5,Commande!AV303,IF($J$9=6,Commande!AW303,IF($J$9=7,Commande!AX303,IF($J$9=8,Commande!AY303,IF($J$9=9,Commande!AZ303,IF($J$9=10,Commande!BA303,IF($J$9=11,Commande!BB303,IF($J$9=12,Commande!BC303,IF($J$9=13,Commande!BD303,IF($J$9=14,Commande!BE303,IF($J$9=15,Commande!BF303,IF($J$9=16,Commande!BG303,IF($J$9=17,Commande!BH303,IF($J$9=18,Commande!BI303,IF($J$9=19,Commande!BJ303,IF($J$9=20,Commande!BK303,IF($J$9=21,Commande!BL303,IF($J$9=22,Commande!BM303,IF($J$9=23,Commande!BN303,IF($J$9=24,Commande!BO303,IF($J$9=25,Commande!BP303,IF($J$9=26,Commande!R303,IF($J$9=27,Commande!S303,IF($J$9=28,Commande!T303,IF($J$9=29,Commande!U303,IF($J$9=30,Commande!V303,IF($J$9=31,Commande!W303,IF($J$9=32,Commande!X303,IF($J$9=33,Commande!Y303,IF($J$9=34,Commande!Z303,IF($J$9=35,Commande!AA303,))))))))))))))))))))))))))))))))))))))))))))))))))))</f>
        <v>0</v>
      </c>
      <c r="K429" s="55" t="str">
        <f>IF(Commande!O303=0,"","Erreur")</f>
        <v/>
      </c>
    </row>
    <row r="430" spans="1:11" hidden="1">
      <c r="A430" s="91"/>
      <c r="B430" s="91"/>
      <c r="C430" s="92" t="s">
        <v>570</v>
      </c>
      <c r="D430" s="92"/>
      <c r="E430" s="91"/>
      <c r="F430" s="91"/>
      <c r="G430" s="91"/>
      <c r="H430" s="91"/>
      <c r="I430" s="91"/>
      <c r="J430" s="91">
        <f>SUBTOTAL(9,J429:J429)</f>
        <v>0</v>
      </c>
      <c r="K430" s="91"/>
    </row>
    <row r="431" spans="1:11">
      <c r="A431" s="55">
        <f>IF(Commande!A304&lt;&gt;"",Commande!A304,"")</f>
        <v>12296</v>
      </c>
      <c r="B431" s="55" t="str">
        <f>IF(Commande!J304&lt;&gt;"",Commande!J304,"")</f>
        <v>S4</v>
      </c>
      <c r="C431" s="59" t="str">
        <f>IF(Commande!B304&lt;&gt;"",Commande!B304,"")</f>
        <v>CELERI A COUPER</v>
      </c>
      <c r="D431" s="59" t="str">
        <f>IF(Commande!C304&lt;&gt;"",Commande!C304,"")</f>
        <v>Per-cel</v>
      </c>
      <c r="E431" s="55">
        <f>IF(Commande!F304&lt;&gt;"",Commande!F304,"")</f>
        <v>8</v>
      </c>
      <c r="F431" s="55" t="str">
        <f>IF(Commande!D304&lt;&gt;"",Commande!D304,"")</f>
        <v>S</v>
      </c>
      <c r="G431" s="55" t="str">
        <f>IF(Commande!L304&lt;&gt;"",Commande!L304,"")</f>
        <v>M3</v>
      </c>
      <c r="H431" s="55" t="str">
        <f>IF(Commande!H304&lt;&gt;"",Commande!H304,"")</f>
        <v>G</v>
      </c>
      <c r="I431" s="55" t="str">
        <f>IF(Commande!I304&lt;&gt;"",Commande!I304,"")</f>
        <v/>
      </c>
      <c r="J431" s="55">
        <f>IF($J$9=36,Commande!AB304,IF($J$9=37,Commande!AC304,IF($J$9=38,Commande!AD304,IF($J$9=39,Commande!AE304,IF($J$9=40,Commande!AF304,IF($J$9=41,Commande!AG304,IF($J$9=42,Commande!AH304,IF($J$9=43,Commande!AI304,IF($J$9=44,Commande!AJ304,IF($J$9=45,Commande!AK304,IF($J$9=46,Commande!AL304,IF($J$9=47,Commande!AL304,IF($J$9=48,Commande!AM304,IF($J$9=49,Commande!AN304,IF($J$9=50,Commande!AO304,IF($J$9=51,Commande!AP304,IF($J$9=52,Commande!AQ304,IF($J$9=1,Commande!AR304,IF($J$9=2,Commande!AS304,IF($J$9=3,Commande!AT304,IF($J$9=4,Commande!AU304,IF($J$9=5,Commande!AV304,IF($J$9=6,Commande!AW304,IF($J$9=7,Commande!AX304,IF($J$9=8,Commande!AY304,IF($J$9=9,Commande!AZ304,IF($J$9=10,Commande!BA304,IF($J$9=11,Commande!BB304,IF($J$9=12,Commande!BC304,IF($J$9=13,Commande!BD304,IF($J$9=14,Commande!BE304,IF($J$9=15,Commande!BF304,IF($J$9=16,Commande!BG304,IF($J$9=17,Commande!BH304,IF($J$9=18,Commande!BI304,IF($J$9=19,Commande!BJ304,IF($J$9=20,Commande!BK304,IF($J$9=21,Commande!BL304,IF($J$9=22,Commande!BM304,IF($J$9=23,Commande!BN304,IF($J$9=24,Commande!BO304,IF($J$9=25,Commande!BP304,IF($J$9=26,Commande!R304,IF($J$9=27,Commande!S304,IF($J$9=28,Commande!T304,IF($J$9=29,Commande!U304,IF($J$9=30,Commande!V304,IF($J$9=31,Commande!W304,IF($J$9=32,Commande!X304,IF($J$9=33,Commande!Y304,IF($J$9=34,Commande!Z304,IF($J$9=35,Commande!AA304,))))))))))))))))))))))))))))))))))))))))))))))))))))</f>
        <v>0</v>
      </c>
      <c r="K431" s="55" t="str">
        <f>IF(Commande!O304=0,"","Erreur")</f>
        <v/>
      </c>
    </row>
    <row r="432" spans="1:11" hidden="1">
      <c r="A432" s="91"/>
      <c r="B432" s="91"/>
      <c r="C432" s="92" t="s">
        <v>848</v>
      </c>
      <c r="D432" s="92"/>
      <c r="E432" s="91"/>
      <c r="F432" s="91"/>
      <c r="G432" s="91"/>
      <c r="H432" s="91"/>
      <c r="I432" s="91"/>
      <c r="J432" s="91">
        <f>SUBTOTAL(9,J431:J431)</f>
        <v>0</v>
      </c>
      <c r="K432" s="91"/>
    </row>
    <row r="433" spans="1:11">
      <c r="A433" s="55">
        <f>IF(Commande!A305&lt;&gt;"",Commande!A305,"")</f>
        <v>12298</v>
      </c>
      <c r="B433" s="55" t="str">
        <f>IF(Commande!J305&lt;&gt;"",Commande!J305,"")</f>
        <v>S4</v>
      </c>
      <c r="C433" s="59" t="str">
        <f>IF(Commande!B305&lt;&gt;"",Commande!B305,"")</f>
        <v>CIBOULETTE</v>
      </c>
      <c r="D433" s="59" t="str">
        <f>IF(Commande!C305&lt;&gt;"",Commande!C305,"")</f>
        <v>Commune</v>
      </c>
      <c r="E433" s="55">
        <f>IF(Commande!F305&lt;&gt;"",Commande!F305,"")</f>
        <v>6</v>
      </c>
      <c r="F433" s="55" t="str">
        <f>IF(Commande!D305&lt;&gt;"",Commande!D305,"")</f>
        <v>S</v>
      </c>
      <c r="G433" s="55" t="str">
        <f>IF(Commande!L305&lt;&gt;"",Commande!L305,"")</f>
        <v>M3</v>
      </c>
      <c r="H433" s="55" t="str">
        <f>IF(Commande!H305&lt;&gt;"",Commande!H305,"")</f>
        <v>F</v>
      </c>
      <c r="I433" s="55" t="str">
        <f>IF(Commande!I305&lt;&gt;"",Commande!I305,"")</f>
        <v/>
      </c>
      <c r="J433" s="55">
        <f>IF($J$9=36,Commande!AB305,IF($J$9=37,Commande!AC305,IF($J$9=38,Commande!AD305,IF($J$9=39,Commande!AE305,IF($J$9=40,Commande!AF305,IF($J$9=41,Commande!AG305,IF($J$9=42,Commande!AH305,IF($J$9=43,Commande!AI305,IF($J$9=44,Commande!AJ305,IF($J$9=45,Commande!AK305,IF($J$9=46,Commande!AL305,IF($J$9=47,Commande!AL305,IF($J$9=48,Commande!AM305,IF($J$9=49,Commande!AN305,IF($J$9=50,Commande!AO305,IF($J$9=51,Commande!AP305,IF($J$9=52,Commande!AQ305,IF($J$9=1,Commande!AR305,IF($J$9=2,Commande!AS305,IF($J$9=3,Commande!AT305,IF($J$9=4,Commande!AU305,IF($J$9=5,Commande!AV305,IF($J$9=6,Commande!AW305,IF($J$9=7,Commande!AX305,IF($J$9=8,Commande!AY305,IF($J$9=9,Commande!AZ305,IF($J$9=10,Commande!BA305,IF($J$9=11,Commande!BB305,IF($J$9=12,Commande!BC305,IF($J$9=13,Commande!BD305,IF($J$9=14,Commande!BE305,IF($J$9=15,Commande!BF305,IF($J$9=16,Commande!BG305,IF($J$9=17,Commande!BH305,IF($J$9=18,Commande!BI305,IF($J$9=19,Commande!BJ305,IF($J$9=20,Commande!BK305,IF($J$9=21,Commande!BL305,IF($J$9=22,Commande!BM305,IF($J$9=23,Commande!BN305,IF($J$9=24,Commande!BO305,IF($J$9=25,Commande!BP305,IF($J$9=26,Commande!R305,IF($J$9=27,Commande!S305,IF($J$9=28,Commande!T305,IF($J$9=29,Commande!U305,IF($J$9=30,Commande!V305,IF($J$9=31,Commande!W305,IF($J$9=32,Commande!X305,IF($J$9=33,Commande!Y305,IF($J$9=34,Commande!Z305,IF($J$9=35,Commande!AA305,))))))))))))))))))))))))))))))))))))))))))))))))))))</f>
        <v>0</v>
      </c>
      <c r="K433" s="55" t="str">
        <f>IF(Commande!O305=0,"","Erreur")</f>
        <v/>
      </c>
    </row>
    <row r="434" spans="1:11" hidden="1">
      <c r="A434" s="91"/>
      <c r="B434" s="91"/>
      <c r="C434" s="92" t="s">
        <v>579</v>
      </c>
      <c r="D434" s="92"/>
      <c r="E434" s="91"/>
      <c r="F434" s="91"/>
      <c r="G434" s="91"/>
      <c r="H434" s="91"/>
      <c r="I434" s="91"/>
      <c r="J434" s="91">
        <f>SUBTOTAL(9,J433:J433)</f>
        <v>0</v>
      </c>
      <c r="K434" s="91"/>
    </row>
    <row r="435" spans="1:11">
      <c r="A435" s="55">
        <f>IF(Commande!A306&lt;&gt;"",Commande!A306,"")</f>
        <v>22868</v>
      </c>
      <c r="B435" s="55" t="str">
        <f>IF(Commande!J306&lt;&gt;"",Commande!J306,"")</f>
        <v>S4</v>
      </c>
      <c r="C435" s="59" t="str">
        <f>IF(Commande!B306&lt;&gt;"",Commande!B306,"")</f>
        <v>CORIANDRE</v>
      </c>
      <c r="D435" s="59" t="str">
        <f>IF(Commande!C306&lt;&gt;"",Commande!C306,"")</f>
        <v>Estik</v>
      </c>
      <c r="E435" s="55">
        <f>IF(Commande!F306&lt;&gt;"",Commande!F306,"")</f>
        <v>5</v>
      </c>
      <c r="F435" s="55" t="str">
        <f>IF(Commande!D306&lt;&gt;"",Commande!D306,"")</f>
        <v>S</v>
      </c>
      <c r="G435" s="55" t="str">
        <f>IF(Commande!L306&lt;&gt;"",Commande!L306,"")</f>
        <v>M3</v>
      </c>
      <c r="H435" s="55" t="str">
        <f>IF(Commande!H306&lt;&gt;"",Commande!H306,"")</f>
        <v>G</v>
      </c>
      <c r="I435" s="55" t="str">
        <f>IF(Commande!I306&lt;&gt;"",Commande!I306,"")</f>
        <v/>
      </c>
      <c r="J435" s="55">
        <f>IF($J$9=36,Commande!AB306,IF($J$9=37,Commande!AC306,IF($J$9=38,Commande!AD306,IF($J$9=39,Commande!AE306,IF($J$9=40,Commande!AF306,IF($J$9=41,Commande!AG306,IF($J$9=42,Commande!AH306,IF($J$9=43,Commande!AI306,IF($J$9=44,Commande!AJ306,IF($J$9=45,Commande!AK306,IF($J$9=46,Commande!AL306,IF($J$9=47,Commande!AL306,IF($J$9=48,Commande!AM306,IF($J$9=49,Commande!AN306,IF($J$9=50,Commande!AO306,IF($J$9=51,Commande!AP306,IF($J$9=52,Commande!AQ306,IF($J$9=1,Commande!AR306,IF($J$9=2,Commande!AS306,IF($J$9=3,Commande!AT306,IF($J$9=4,Commande!AU306,IF($J$9=5,Commande!AV306,IF($J$9=6,Commande!AW306,IF($J$9=7,Commande!AX306,IF($J$9=8,Commande!AY306,IF($J$9=9,Commande!AZ306,IF($J$9=10,Commande!BA306,IF($J$9=11,Commande!BB306,IF($J$9=12,Commande!BC306,IF($J$9=13,Commande!BD306,IF($J$9=14,Commande!BE306,IF($J$9=15,Commande!BF306,IF($J$9=16,Commande!BG306,IF($J$9=17,Commande!BH306,IF($J$9=18,Commande!BI306,IF($J$9=19,Commande!BJ306,IF($J$9=20,Commande!BK306,IF($J$9=21,Commande!BL306,IF($J$9=22,Commande!BM306,IF($J$9=23,Commande!BN306,IF($J$9=24,Commande!BO306,IF($J$9=25,Commande!BP306,IF($J$9=26,Commande!R306,IF($J$9=27,Commande!S306,IF($J$9=28,Commande!T306,IF($J$9=29,Commande!U306,IF($J$9=30,Commande!V306,IF($J$9=31,Commande!W306,IF($J$9=32,Commande!X306,IF($J$9=33,Commande!Y306,IF($J$9=34,Commande!Z306,IF($J$9=35,Commande!AA306,))))))))))))))))))))))))))))))))))))))))))))))))))))</f>
        <v>0</v>
      </c>
      <c r="K435" s="55" t="str">
        <f>IF(Commande!O306=0,"","Erreur")</f>
        <v/>
      </c>
    </row>
    <row r="436" spans="1:11" hidden="1">
      <c r="A436" s="91"/>
      <c r="B436" s="91"/>
      <c r="C436" s="92" t="s">
        <v>580</v>
      </c>
      <c r="D436" s="92"/>
      <c r="E436" s="91"/>
      <c r="F436" s="91"/>
      <c r="G436" s="91"/>
      <c r="H436" s="91"/>
      <c r="I436" s="91"/>
      <c r="J436" s="91">
        <f>SUBTOTAL(9,J435:J435)</f>
        <v>0</v>
      </c>
      <c r="K436" s="91"/>
    </row>
    <row r="437" spans="1:11">
      <c r="A437" s="55">
        <f>IF(Commande!A307&lt;&gt;"",Commande!A307,"")</f>
        <v>10686</v>
      </c>
      <c r="B437" s="55" t="str">
        <f>IF(Commande!J307&lt;&gt;"",Commande!J307,"")</f>
        <v>S3B</v>
      </c>
      <c r="C437" s="59" t="str">
        <f>IF(Commande!B307&lt;&gt;"",Commande!B307,"")</f>
        <v>ESTRAGON</v>
      </c>
      <c r="D437" s="59" t="str">
        <f>IF(Commande!C307&lt;&gt;"",Commande!C307,"")</f>
        <v>Francais</v>
      </c>
      <c r="E437" s="55">
        <f>IF(Commande!F307&lt;&gt;"",Commande!F307,"")</f>
        <v>10</v>
      </c>
      <c r="F437" s="55" t="str">
        <f>IF(Commande!D307&lt;&gt;"",Commande!D307,"")</f>
        <v>B</v>
      </c>
      <c r="G437" s="55" t="str">
        <f>IF(Commande!L307&lt;&gt;"",Commande!L307,"")</f>
        <v>M3</v>
      </c>
      <c r="H437" s="55" t="str">
        <f>IF(Commande!H307&lt;&gt;"",Commande!H307,"")</f>
        <v>A</v>
      </c>
      <c r="I437" s="55" t="str">
        <f>IF(Commande!I307&lt;&gt;"",Commande!I307,"")</f>
        <v/>
      </c>
      <c r="J437" s="55">
        <f>IF($J$9=36,Commande!AB307,IF($J$9=37,Commande!AC307,IF($J$9=38,Commande!AD307,IF($J$9=39,Commande!AE307,IF($J$9=40,Commande!AF307,IF($J$9=41,Commande!AG307,IF($J$9=42,Commande!AH307,IF($J$9=43,Commande!AI307,IF($J$9=44,Commande!AJ307,IF($J$9=45,Commande!AK307,IF($J$9=46,Commande!AL307,IF($J$9=47,Commande!AL307,IF($J$9=48,Commande!AM307,IF($J$9=49,Commande!AN307,IF($J$9=50,Commande!AO307,IF($J$9=51,Commande!AP307,IF($J$9=52,Commande!AQ307,IF($J$9=1,Commande!AR307,IF($J$9=2,Commande!AS307,IF($J$9=3,Commande!AT307,IF($J$9=4,Commande!AU307,IF($J$9=5,Commande!AV307,IF($J$9=6,Commande!AW307,IF($J$9=7,Commande!AX307,IF($J$9=8,Commande!AY307,IF($J$9=9,Commande!AZ307,IF($J$9=10,Commande!BA307,IF($J$9=11,Commande!BB307,IF($J$9=12,Commande!BC307,IF($J$9=13,Commande!BD307,IF($J$9=14,Commande!BE307,IF($J$9=15,Commande!BF307,IF($J$9=16,Commande!BG307,IF($J$9=17,Commande!BH307,IF($J$9=18,Commande!BI307,IF($J$9=19,Commande!BJ307,IF($J$9=20,Commande!BK307,IF($J$9=21,Commande!BL307,IF($J$9=22,Commande!BM307,IF($J$9=23,Commande!BN307,IF($J$9=24,Commande!BO307,IF($J$9=25,Commande!BP307,IF($J$9=26,Commande!R307,IF($J$9=27,Commande!S307,IF($J$9=28,Commande!T307,IF($J$9=29,Commande!U307,IF($J$9=30,Commande!V307,IF($J$9=31,Commande!W307,IF($J$9=32,Commande!X307,IF($J$9=33,Commande!Y307,IF($J$9=34,Commande!Z307,IF($J$9=35,Commande!AA307,))))))))))))))))))))))))))))))))))))))))))))))))))))</f>
        <v>0</v>
      </c>
      <c r="K437" s="55" t="str">
        <f>IF(Commande!O307=0,"","Erreur")</f>
        <v/>
      </c>
    </row>
    <row r="438" spans="1:11" hidden="1">
      <c r="A438" s="91"/>
      <c r="B438" s="91"/>
      <c r="C438" s="92" t="s">
        <v>581</v>
      </c>
      <c r="D438" s="92"/>
      <c r="E438" s="91"/>
      <c r="F438" s="91"/>
      <c r="G438" s="91"/>
      <c r="H438" s="91"/>
      <c r="I438" s="91"/>
      <c r="J438" s="91">
        <f>SUBTOTAL(9,J437:J437)</f>
        <v>0</v>
      </c>
      <c r="K438" s="91"/>
    </row>
    <row r="439" spans="1:11">
      <c r="A439" s="55">
        <f>IF(Commande!A308&lt;&gt;"",Commande!A308,"")</f>
        <v>10545</v>
      </c>
      <c r="B439" s="55" t="str">
        <f>IF(Commande!J308&lt;&gt;"",Commande!J308,"")</f>
        <v>S4</v>
      </c>
      <c r="C439" s="59" t="str">
        <f>IF(Commande!B308&lt;&gt;"",Commande!B308,"")</f>
        <v>FENOUIL</v>
      </c>
      <c r="D439" s="59" t="str">
        <f>IF(Commande!C308&lt;&gt;"",Commande!C308,"")</f>
        <v>Vert vivace</v>
      </c>
      <c r="E439" s="55">
        <f>IF(Commande!F308&lt;&gt;"",Commande!F308,"")</f>
        <v>4</v>
      </c>
      <c r="F439" s="55" t="str">
        <f>IF(Commande!D308&lt;&gt;"",Commande!D308,"")</f>
        <v>S</v>
      </c>
      <c r="G439" s="55" t="str">
        <f>IF(Commande!L308&lt;&gt;"",Commande!L308,"")</f>
        <v>M3</v>
      </c>
      <c r="H439" s="55" t="str">
        <f>IF(Commande!H308&lt;&gt;"",Commande!H308,"")</f>
        <v>G</v>
      </c>
      <c r="I439" s="55" t="str">
        <f>IF(Commande!I308&lt;&gt;"",Commande!I308,"")</f>
        <v/>
      </c>
      <c r="J439" s="55">
        <f>IF($J$9=36,Commande!AB308,IF($J$9=37,Commande!AC308,IF($J$9=38,Commande!AD308,IF($J$9=39,Commande!AE308,IF($J$9=40,Commande!AF308,IF($J$9=41,Commande!AG308,IF($J$9=42,Commande!AH308,IF($J$9=43,Commande!AI308,IF($J$9=44,Commande!AJ308,IF($J$9=45,Commande!AK308,IF($J$9=46,Commande!AL308,IF($J$9=47,Commande!AL308,IF($J$9=48,Commande!AM308,IF($J$9=49,Commande!AN308,IF($J$9=50,Commande!AO308,IF($J$9=51,Commande!AP308,IF($J$9=52,Commande!AQ308,IF($J$9=1,Commande!AR308,IF($J$9=2,Commande!AS308,IF($J$9=3,Commande!AT308,IF($J$9=4,Commande!AU308,IF($J$9=5,Commande!AV308,IF($J$9=6,Commande!AW308,IF($J$9=7,Commande!AX308,IF($J$9=8,Commande!AY308,IF($J$9=9,Commande!AZ308,IF($J$9=10,Commande!BA308,IF($J$9=11,Commande!BB308,IF($J$9=12,Commande!BC308,IF($J$9=13,Commande!BD308,IF($J$9=14,Commande!BE308,IF($J$9=15,Commande!BF308,IF($J$9=16,Commande!BG308,IF($J$9=17,Commande!BH308,IF($J$9=18,Commande!BI308,IF($J$9=19,Commande!BJ308,IF($J$9=20,Commande!BK308,IF($J$9=21,Commande!BL308,IF($J$9=22,Commande!BM308,IF($J$9=23,Commande!BN308,IF($J$9=24,Commande!BO308,IF($J$9=25,Commande!BP308,IF($J$9=26,Commande!R308,IF($J$9=27,Commande!S308,IF($J$9=28,Commande!T308,IF($J$9=29,Commande!U308,IF($J$9=30,Commande!V308,IF($J$9=31,Commande!W308,IF($J$9=32,Commande!X308,IF($J$9=33,Commande!Y308,IF($J$9=34,Commande!Z308,IF($J$9=35,Commande!AA308,))))))))))))))))))))))))))))))))))))))))))))))))))))</f>
        <v>0</v>
      </c>
      <c r="K439" s="55" t="str">
        <f>IF(Commande!O308=0,"","Erreur")</f>
        <v/>
      </c>
    </row>
    <row r="440" spans="1:11" hidden="1">
      <c r="A440" s="91"/>
      <c r="B440" s="91"/>
      <c r="C440" s="92" t="s">
        <v>582</v>
      </c>
      <c r="D440" s="92"/>
      <c r="E440" s="91"/>
      <c r="F440" s="91"/>
      <c r="G440" s="91"/>
      <c r="H440" s="91"/>
      <c r="I440" s="91"/>
      <c r="J440" s="91">
        <f>SUBTOTAL(9,J439:J439)</f>
        <v>0</v>
      </c>
      <c r="K440" s="91"/>
    </row>
    <row r="441" spans="1:11">
      <c r="A441" s="55">
        <f>IF(Commande!A309&lt;&gt;"",Commande!A309,"")</f>
        <v>2373</v>
      </c>
      <c r="B441" s="55" t="str">
        <f>IF(Commande!J309&lt;&gt;"",Commande!J309,"")</f>
        <v>S3B</v>
      </c>
      <c r="C441" s="59" t="str">
        <f>IF(Commande!B309&lt;&gt;"",Commande!B309,"")</f>
        <v>HELICHRYSUM ITALICUM</v>
      </c>
      <c r="D441" s="59" t="str">
        <f>IF(Commande!C309&lt;&gt;"",Commande!C309,"")</f>
        <v>Iricles</v>
      </c>
      <c r="E441" s="55">
        <f>IF(Commande!F309&lt;&gt;"",Commande!F309,"")</f>
        <v>8</v>
      </c>
      <c r="F441" s="55" t="str">
        <f>IF(Commande!D309&lt;&gt;"",Commande!D309,"")</f>
        <v>B</v>
      </c>
      <c r="G441" s="55" t="str">
        <f>IF(Commande!L309&lt;&gt;"",Commande!L309,"")</f>
        <v>M3</v>
      </c>
      <c r="H441" s="55" t="str">
        <f>IF(Commande!H309&lt;&gt;"",Commande!H309,"")</f>
        <v>A</v>
      </c>
      <c r="I441" s="55" t="str">
        <f>IF(Commande!I309&lt;&gt;"",Commande!I309,"")</f>
        <v/>
      </c>
      <c r="J441" s="55">
        <f>IF($J$9=36,Commande!AB309,IF($J$9=37,Commande!AC309,IF($J$9=38,Commande!AD309,IF($J$9=39,Commande!AE309,IF($J$9=40,Commande!AF309,IF($J$9=41,Commande!AG309,IF($J$9=42,Commande!AH309,IF($J$9=43,Commande!AI309,IF($J$9=44,Commande!AJ309,IF($J$9=45,Commande!AK309,IF($J$9=46,Commande!AL309,IF($J$9=47,Commande!AL309,IF($J$9=48,Commande!AM309,IF($J$9=49,Commande!AN309,IF($J$9=50,Commande!AO309,IF($J$9=51,Commande!AP309,IF($J$9=52,Commande!AQ309,IF($J$9=1,Commande!AR309,IF($J$9=2,Commande!AS309,IF($J$9=3,Commande!AT309,IF($J$9=4,Commande!AU309,IF($J$9=5,Commande!AV309,IF($J$9=6,Commande!AW309,IF($J$9=7,Commande!AX309,IF($J$9=8,Commande!AY309,IF($J$9=9,Commande!AZ309,IF($J$9=10,Commande!BA309,IF($J$9=11,Commande!BB309,IF($J$9=12,Commande!BC309,IF($J$9=13,Commande!BD309,IF($J$9=14,Commande!BE309,IF($J$9=15,Commande!BF309,IF($J$9=16,Commande!BG309,IF($J$9=17,Commande!BH309,IF($J$9=18,Commande!BI309,IF($J$9=19,Commande!BJ309,IF($J$9=20,Commande!BK309,IF($J$9=21,Commande!BL309,IF($J$9=22,Commande!BM309,IF($J$9=23,Commande!BN309,IF($J$9=24,Commande!BO309,IF($J$9=25,Commande!BP309,IF($J$9=26,Commande!R309,IF($J$9=27,Commande!S309,IF($J$9=28,Commande!T309,IF($J$9=29,Commande!U309,IF($J$9=30,Commande!V309,IF($J$9=31,Commande!W309,IF($J$9=32,Commande!X309,IF($J$9=33,Commande!Y309,IF($J$9=34,Commande!Z309,IF($J$9=35,Commande!AA309,))))))))))))))))))))))))))))))))))))))))))))))))))))</f>
        <v>0</v>
      </c>
      <c r="K441" s="55" t="str">
        <f>IF(Commande!O309=0,"","Erreur")</f>
        <v/>
      </c>
    </row>
    <row r="442" spans="1:11" hidden="1">
      <c r="A442" s="91"/>
      <c r="B442" s="91"/>
      <c r="C442" s="92" t="s">
        <v>543</v>
      </c>
      <c r="D442" s="92"/>
      <c r="E442" s="91"/>
      <c r="F442" s="91"/>
      <c r="G442" s="91"/>
      <c r="H442" s="91"/>
      <c r="I442" s="91"/>
      <c r="J442" s="91">
        <f>SUBTOTAL(9,J441:J441)</f>
        <v>0</v>
      </c>
      <c r="K442" s="91"/>
    </row>
    <row r="443" spans="1:11">
      <c r="A443" s="55">
        <f>IF(Commande!A310&lt;&gt;"",Commande!A310,"")</f>
        <v>2230</v>
      </c>
      <c r="B443" s="55" t="str">
        <f>IF(Commande!J310&lt;&gt;"",Commande!J310,"")</f>
        <v>S3B</v>
      </c>
      <c r="C443" s="59" t="str">
        <f>IF(Commande!B310&lt;&gt;"",Commande!B310,"")</f>
        <v>LAVANDE</v>
      </c>
      <c r="D443" s="59" t="str">
        <f>IF(Commande!C310&lt;&gt;"",Commande!C310,"")</f>
        <v>Grosso</v>
      </c>
      <c r="E443" s="55">
        <f>IF(Commande!F310&lt;&gt;"",Commande!F310,"")</f>
        <v>10</v>
      </c>
      <c r="F443" s="55" t="str">
        <f>IF(Commande!D310&lt;&gt;"",Commande!D310,"")</f>
        <v>B</v>
      </c>
      <c r="G443" s="55" t="str">
        <f>IF(Commande!L310&lt;&gt;"",Commande!L310,"")</f>
        <v>M3</v>
      </c>
      <c r="H443" s="55" t="str">
        <f>IF(Commande!H310&lt;&gt;"",Commande!H310,"")</f>
        <v>A</v>
      </c>
      <c r="I443" s="55" t="str">
        <f>IF(Commande!I310&lt;&gt;"",Commande!I310,"")</f>
        <v/>
      </c>
      <c r="J443" s="55">
        <f>IF($J$9=36,Commande!AB310,IF($J$9=37,Commande!AC310,IF($J$9=38,Commande!AD310,IF($J$9=39,Commande!AE310,IF($J$9=40,Commande!AF310,IF($J$9=41,Commande!AG310,IF($J$9=42,Commande!AH310,IF($J$9=43,Commande!AI310,IF($J$9=44,Commande!AJ310,IF($J$9=45,Commande!AK310,IF($J$9=46,Commande!AL310,IF($J$9=47,Commande!AL310,IF($J$9=48,Commande!AM310,IF($J$9=49,Commande!AN310,IF($J$9=50,Commande!AO310,IF($J$9=51,Commande!AP310,IF($J$9=52,Commande!AQ310,IF($J$9=1,Commande!AR310,IF($J$9=2,Commande!AS310,IF($J$9=3,Commande!AT310,IF($J$9=4,Commande!AU310,IF($J$9=5,Commande!AV310,IF($J$9=6,Commande!AW310,IF($J$9=7,Commande!AX310,IF($J$9=8,Commande!AY310,IF($J$9=9,Commande!AZ310,IF($J$9=10,Commande!BA310,IF($J$9=11,Commande!BB310,IF($J$9=12,Commande!BC310,IF($J$9=13,Commande!BD310,IF($J$9=14,Commande!BE310,IF($J$9=15,Commande!BF310,IF($J$9=16,Commande!BG310,IF($J$9=17,Commande!BH310,IF($J$9=18,Commande!BI310,IF($J$9=19,Commande!BJ310,IF($J$9=20,Commande!BK310,IF($J$9=21,Commande!BL310,IF($J$9=22,Commande!BM310,IF($J$9=23,Commande!BN310,IF($J$9=24,Commande!BO310,IF($J$9=25,Commande!BP310,IF($J$9=26,Commande!R310,IF($J$9=27,Commande!S310,IF($J$9=28,Commande!T310,IF($J$9=29,Commande!U310,IF($J$9=30,Commande!V310,IF($J$9=31,Commande!W310,IF($J$9=32,Commande!X310,IF($J$9=33,Commande!Y310,IF($J$9=34,Commande!Z310,IF($J$9=35,Commande!AA310,))))))))))))))))))))))))))))))))))))))))))))))))))))</f>
        <v>0</v>
      </c>
      <c r="K443" s="55" t="str">
        <f>IF(Commande!O310=0,"","Erreur")</f>
        <v/>
      </c>
    </row>
    <row r="444" spans="1:11" hidden="1">
      <c r="A444" s="91"/>
      <c r="B444" s="91"/>
      <c r="C444" s="92" t="s">
        <v>583</v>
      </c>
      <c r="D444" s="92"/>
      <c r="E444" s="91"/>
      <c r="F444" s="91"/>
      <c r="G444" s="91"/>
      <c r="H444" s="91"/>
      <c r="I444" s="91"/>
      <c r="J444" s="91">
        <f>SUBTOTAL(9,J443:J443)</f>
        <v>0</v>
      </c>
      <c r="K444" s="91"/>
    </row>
    <row r="445" spans="1:11">
      <c r="A445" s="55">
        <f>IF(Commande!A311&lt;&gt;"",Commande!A311,"")</f>
        <v>12841</v>
      </c>
      <c r="B445" s="55" t="str">
        <f>IF(Commande!J311&lt;&gt;"",Commande!J311,"")</f>
        <v>S4</v>
      </c>
      <c r="C445" s="59" t="str">
        <f>IF(Commande!B311&lt;&gt;"",Commande!B311,"")</f>
        <v>MELISSE</v>
      </c>
      <c r="D445" s="59" t="str">
        <f>IF(Commande!C311&lt;&gt;"",Commande!C311,"")</f>
        <v>Officinale</v>
      </c>
      <c r="E445" s="55">
        <f>IF(Commande!F311&lt;&gt;"",Commande!F311,"")</f>
        <v>8</v>
      </c>
      <c r="F445" s="55" t="str">
        <f>IF(Commande!D311&lt;&gt;"",Commande!D311,"")</f>
        <v>S</v>
      </c>
      <c r="G445" s="55" t="str">
        <f>IF(Commande!L311&lt;&gt;"",Commande!L311,"")</f>
        <v>M3</v>
      </c>
      <c r="H445" s="55" t="str">
        <f>IF(Commande!H311&lt;&gt;"",Commande!H311,"")</f>
        <v>C</v>
      </c>
      <c r="I445" s="55" t="str">
        <f>IF(Commande!I311&lt;&gt;"",Commande!I311,"")</f>
        <v/>
      </c>
      <c r="J445" s="55">
        <f>IF($J$9=36,Commande!AB311,IF($J$9=37,Commande!AC311,IF($J$9=38,Commande!AD311,IF($J$9=39,Commande!AE311,IF($J$9=40,Commande!AF311,IF($J$9=41,Commande!AG311,IF($J$9=42,Commande!AH311,IF($J$9=43,Commande!AI311,IF($J$9=44,Commande!AJ311,IF($J$9=45,Commande!AK311,IF($J$9=46,Commande!AL311,IF($J$9=47,Commande!AL311,IF($J$9=48,Commande!AM311,IF($J$9=49,Commande!AN311,IF($J$9=50,Commande!AO311,IF($J$9=51,Commande!AP311,IF($J$9=52,Commande!AQ311,IF($J$9=1,Commande!AR311,IF($J$9=2,Commande!AS311,IF($J$9=3,Commande!AT311,IF($J$9=4,Commande!AU311,IF($J$9=5,Commande!AV311,IF($J$9=6,Commande!AW311,IF($J$9=7,Commande!AX311,IF($J$9=8,Commande!AY311,IF($J$9=9,Commande!AZ311,IF($J$9=10,Commande!BA311,IF($J$9=11,Commande!BB311,IF($J$9=12,Commande!BC311,IF($J$9=13,Commande!BD311,IF($J$9=14,Commande!BE311,IF($J$9=15,Commande!BF311,IF($J$9=16,Commande!BG311,IF($J$9=17,Commande!BH311,IF($J$9=18,Commande!BI311,IF($J$9=19,Commande!BJ311,IF($J$9=20,Commande!BK311,IF($J$9=21,Commande!BL311,IF($J$9=22,Commande!BM311,IF($J$9=23,Commande!BN311,IF($J$9=24,Commande!BO311,IF($J$9=25,Commande!BP311,IF($J$9=26,Commande!R311,IF($J$9=27,Commande!S311,IF($J$9=28,Commande!T311,IF($J$9=29,Commande!U311,IF($J$9=30,Commande!V311,IF($J$9=31,Commande!W311,IF($J$9=32,Commande!X311,IF($J$9=33,Commande!Y311,IF($J$9=34,Commande!Z311,IF($J$9=35,Commande!AA311,))))))))))))))))))))))))))))))))))))))))))))))))))))</f>
        <v>0</v>
      </c>
      <c r="K445" s="55" t="str">
        <f>IF(Commande!O311=0,"","Erreur")</f>
        <v/>
      </c>
    </row>
    <row r="446" spans="1:11" hidden="1">
      <c r="A446" s="91"/>
      <c r="B446" s="91"/>
      <c r="C446" s="92" t="s">
        <v>574</v>
      </c>
      <c r="D446" s="92"/>
      <c r="E446" s="91"/>
      <c r="F446" s="91"/>
      <c r="G446" s="91"/>
      <c r="H446" s="91"/>
      <c r="I446" s="91"/>
      <c r="J446" s="91">
        <f>SUBTOTAL(9,J445:J445)</f>
        <v>0</v>
      </c>
      <c r="K446" s="91"/>
    </row>
    <row r="447" spans="1:11">
      <c r="A447" s="55">
        <f>IF(Commande!A312&lt;&gt;"",Commande!A312,"")</f>
        <v>13399</v>
      </c>
      <c r="B447" s="55" t="str">
        <f>IF(Commande!J312&lt;&gt;"",Commande!J312,"")</f>
        <v>S10</v>
      </c>
      <c r="C447" s="59" t="str">
        <f>IF(Commande!B312&lt;&gt;"",Commande!B312,"")</f>
        <v>MENTHE</v>
      </c>
      <c r="D447" s="59" t="str">
        <f>IF(Commande!C312&lt;&gt;"",Commande!C312,"")</f>
        <v>Ananas</v>
      </c>
      <c r="E447" s="55">
        <f>IF(Commande!F312&lt;&gt;"",Commande!F312,"")</f>
        <v>5</v>
      </c>
      <c r="F447" s="55" t="str">
        <f>IF(Commande!D312&lt;&gt;"",Commande!D312,"")</f>
        <v>B</v>
      </c>
      <c r="G447" s="55" t="str">
        <f>IF(Commande!L312&lt;&gt;"",Commande!L312,"")</f>
        <v>M3</v>
      </c>
      <c r="H447" s="55" t="str">
        <f>IF(Commande!H312&lt;&gt;"",Commande!H312,"")</f>
        <v>B</v>
      </c>
      <c r="I447" s="55" t="str">
        <f>IF(Commande!I312&lt;&gt;"",Commande!I312,"")</f>
        <v/>
      </c>
      <c r="J447" s="55">
        <f>IF($J$9=36,Commande!AB312,IF($J$9=37,Commande!AC312,IF($J$9=38,Commande!AD312,IF($J$9=39,Commande!AE312,IF($J$9=40,Commande!AF312,IF($J$9=41,Commande!AG312,IF($J$9=42,Commande!AH312,IF($J$9=43,Commande!AI312,IF($J$9=44,Commande!AJ312,IF($J$9=45,Commande!AK312,IF($J$9=46,Commande!AL312,IF($J$9=47,Commande!AL312,IF($J$9=48,Commande!AM312,IF($J$9=49,Commande!AN312,IF($J$9=50,Commande!AO312,IF($J$9=51,Commande!AP312,IF($J$9=52,Commande!AQ312,IF($J$9=1,Commande!AR312,IF($J$9=2,Commande!AS312,IF($J$9=3,Commande!AT312,IF($J$9=4,Commande!AU312,IF($J$9=5,Commande!AV312,IF($J$9=6,Commande!AW312,IF($J$9=7,Commande!AX312,IF($J$9=8,Commande!AY312,IF($J$9=9,Commande!AZ312,IF($J$9=10,Commande!BA312,IF($J$9=11,Commande!BB312,IF($J$9=12,Commande!BC312,IF($J$9=13,Commande!BD312,IF($J$9=14,Commande!BE312,IF($J$9=15,Commande!BF312,IF($J$9=16,Commande!BG312,IF($J$9=17,Commande!BH312,IF($J$9=18,Commande!BI312,IF($J$9=19,Commande!BJ312,IF($J$9=20,Commande!BK312,IF($J$9=21,Commande!BL312,IF($J$9=22,Commande!BM312,IF($J$9=23,Commande!BN312,IF($J$9=24,Commande!BO312,IF($J$9=25,Commande!BP312,IF($J$9=26,Commande!R312,IF($J$9=27,Commande!S312,IF($J$9=28,Commande!T312,IF($J$9=29,Commande!U312,IF($J$9=30,Commande!V312,IF($J$9=31,Commande!W312,IF($J$9=32,Commande!X312,IF($J$9=33,Commande!Y312,IF($J$9=34,Commande!Z312,IF($J$9=35,Commande!AA312,))))))))))))))))))))))))))))))))))))))))))))))))))))</f>
        <v>0</v>
      </c>
      <c r="K447" s="55" t="str">
        <f>IF(Commande!O312=0,"","Erreur")</f>
        <v/>
      </c>
    </row>
    <row r="448" spans="1:11">
      <c r="A448" s="55">
        <f>IF(Commande!A313&lt;&gt;"",Commande!A313,"")</f>
        <v>14363</v>
      </c>
      <c r="B448" s="55" t="str">
        <f>IF(Commande!J313&lt;&gt;"",Commande!J313,"")</f>
        <v>S10</v>
      </c>
      <c r="C448" s="59" t="str">
        <f>IF(Commande!B313&lt;&gt;"",Commande!B313,"")</f>
        <v>MENTHE</v>
      </c>
      <c r="D448" s="59" t="str">
        <f>IF(Commande!C313&lt;&gt;"",Commande!C313,"")</f>
        <v>Bergamotte</v>
      </c>
      <c r="E448" s="55">
        <f>IF(Commande!F313&lt;&gt;"",Commande!F313,"")</f>
        <v>5</v>
      </c>
      <c r="F448" s="55" t="str">
        <f>IF(Commande!D313&lt;&gt;"",Commande!D313,"")</f>
        <v>B</v>
      </c>
      <c r="G448" s="55" t="str">
        <f>IF(Commande!L313&lt;&gt;"",Commande!L313,"")</f>
        <v>M3</v>
      </c>
      <c r="H448" s="55" t="str">
        <f>IF(Commande!H313&lt;&gt;"",Commande!H313,"")</f>
        <v>B</v>
      </c>
      <c r="I448" s="55" t="str">
        <f>IF(Commande!I313&lt;&gt;"",Commande!I313,"")</f>
        <v/>
      </c>
      <c r="J448" s="55">
        <f>IF($J$9=36,Commande!AB313,IF($J$9=37,Commande!AC313,IF($J$9=38,Commande!AD313,IF($J$9=39,Commande!AE313,IF($J$9=40,Commande!AF313,IF($J$9=41,Commande!AG313,IF($J$9=42,Commande!AH313,IF($J$9=43,Commande!AI313,IF($J$9=44,Commande!AJ313,IF($J$9=45,Commande!AK313,IF($J$9=46,Commande!AL313,IF($J$9=47,Commande!AL313,IF($J$9=48,Commande!AM313,IF($J$9=49,Commande!AN313,IF($J$9=50,Commande!AO313,IF($J$9=51,Commande!AP313,IF($J$9=52,Commande!AQ313,IF($J$9=1,Commande!AR313,IF($J$9=2,Commande!AS313,IF($J$9=3,Commande!AT313,IF($J$9=4,Commande!AU313,IF($J$9=5,Commande!AV313,IF($J$9=6,Commande!AW313,IF($J$9=7,Commande!AX313,IF($J$9=8,Commande!AY313,IF($J$9=9,Commande!AZ313,IF($J$9=10,Commande!BA313,IF($J$9=11,Commande!BB313,IF($J$9=12,Commande!BC313,IF($J$9=13,Commande!BD313,IF($J$9=14,Commande!BE313,IF($J$9=15,Commande!BF313,IF($J$9=16,Commande!BG313,IF($J$9=17,Commande!BH313,IF($J$9=18,Commande!BI313,IF($J$9=19,Commande!BJ313,IF($J$9=20,Commande!BK313,IF($J$9=21,Commande!BL313,IF($J$9=22,Commande!BM313,IF($J$9=23,Commande!BN313,IF($J$9=24,Commande!BO313,IF($J$9=25,Commande!BP313,IF($J$9=26,Commande!R313,IF($J$9=27,Commande!S313,IF($J$9=28,Commande!T313,IF($J$9=29,Commande!U313,IF($J$9=30,Commande!V313,IF($J$9=31,Commande!W313,IF($J$9=32,Commande!X313,IF($J$9=33,Commande!Y313,IF($J$9=34,Commande!Z313,IF($J$9=35,Commande!AA313,))))))))))))))))))))))))))))))))))))))))))))))))))))</f>
        <v>0</v>
      </c>
      <c r="K448" s="55" t="str">
        <f>IF(Commande!O313=0,"","Erreur")</f>
        <v/>
      </c>
    </row>
    <row r="449" spans="1:11">
      <c r="A449" s="55">
        <f>IF(Commande!A314&lt;&gt;"",Commande!A314,"")</f>
        <v>11128</v>
      </c>
      <c r="B449" s="55" t="str">
        <f>IF(Commande!J314&lt;&gt;"",Commande!J314,"")</f>
        <v>S10</v>
      </c>
      <c r="C449" s="59" t="str">
        <f>IF(Commande!B314&lt;&gt;"",Commande!B314,"")</f>
        <v>MENTHE</v>
      </c>
      <c r="D449" s="59" t="str">
        <f>IF(Commande!C314&lt;&gt;"",Commande!C314,"")</f>
        <v>Chocolat</v>
      </c>
      <c r="E449" s="55">
        <f>IF(Commande!F314&lt;&gt;"",Commande!F314,"")</f>
        <v>5</v>
      </c>
      <c r="F449" s="55" t="str">
        <f>IF(Commande!D314&lt;&gt;"",Commande!D314,"")</f>
        <v>B</v>
      </c>
      <c r="G449" s="55" t="str">
        <f>IF(Commande!L314&lt;&gt;"",Commande!L314,"")</f>
        <v>M3</v>
      </c>
      <c r="H449" s="55" t="str">
        <f>IF(Commande!H314&lt;&gt;"",Commande!H314,"")</f>
        <v>B</v>
      </c>
      <c r="I449" s="55" t="str">
        <f>IF(Commande!I314&lt;&gt;"",Commande!I314,"")</f>
        <v/>
      </c>
      <c r="J449" s="55">
        <f>IF($J$9=36,Commande!AB314,IF($J$9=37,Commande!AC314,IF($J$9=38,Commande!AD314,IF($J$9=39,Commande!AE314,IF($J$9=40,Commande!AF314,IF($J$9=41,Commande!AG314,IF($J$9=42,Commande!AH314,IF($J$9=43,Commande!AI314,IF($J$9=44,Commande!AJ314,IF($J$9=45,Commande!AK314,IF($J$9=46,Commande!AL314,IF($J$9=47,Commande!AL314,IF($J$9=48,Commande!AM314,IF($J$9=49,Commande!AN314,IF($J$9=50,Commande!AO314,IF($J$9=51,Commande!AP314,IF($J$9=52,Commande!AQ314,IF($J$9=1,Commande!AR314,IF($J$9=2,Commande!AS314,IF($J$9=3,Commande!AT314,IF($J$9=4,Commande!AU314,IF($J$9=5,Commande!AV314,IF($J$9=6,Commande!AW314,IF($J$9=7,Commande!AX314,IF($J$9=8,Commande!AY314,IF($J$9=9,Commande!AZ314,IF($J$9=10,Commande!BA314,IF($J$9=11,Commande!BB314,IF($J$9=12,Commande!BC314,IF($J$9=13,Commande!BD314,IF($J$9=14,Commande!BE314,IF($J$9=15,Commande!BF314,IF($J$9=16,Commande!BG314,IF($J$9=17,Commande!BH314,IF($J$9=18,Commande!BI314,IF($J$9=19,Commande!BJ314,IF($J$9=20,Commande!BK314,IF($J$9=21,Commande!BL314,IF($J$9=22,Commande!BM314,IF($J$9=23,Commande!BN314,IF($J$9=24,Commande!BO314,IF($J$9=25,Commande!BP314,IF($J$9=26,Commande!R314,IF($J$9=27,Commande!S314,IF($J$9=28,Commande!T314,IF($J$9=29,Commande!U314,IF($J$9=30,Commande!V314,IF($J$9=31,Commande!W314,IF($J$9=32,Commande!X314,IF($J$9=33,Commande!Y314,IF($J$9=34,Commande!Z314,IF($J$9=35,Commande!AA314,))))))))))))))))))))))))))))))))))))))))))))))))))))</f>
        <v>0</v>
      </c>
      <c r="K449" s="55" t="str">
        <f>IF(Commande!O314=0,"","Erreur")</f>
        <v/>
      </c>
    </row>
    <row r="450" spans="1:11">
      <c r="A450" s="55">
        <f>IF(Commande!A315&lt;&gt;"",Commande!A315,"")</f>
        <v>13671</v>
      </c>
      <c r="B450" s="55" t="str">
        <f>IF(Commande!J315&lt;&gt;"",Commande!J315,"")</f>
        <v>S10</v>
      </c>
      <c r="C450" s="59" t="str">
        <f>IF(Commande!B315&lt;&gt;"",Commande!B315,"")</f>
        <v>MENTHE</v>
      </c>
      <c r="D450" s="59" t="str">
        <f>IF(Commande!C315&lt;&gt;"",Commande!C315,"")</f>
        <v>Fraise</v>
      </c>
      <c r="E450" s="55">
        <f>IF(Commande!F315&lt;&gt;"",Commande!F315,"")</f>
        <v>5</v>
      </c>
      <c r="F450" s="55" t="str">
        <f>IF(Commande!D315&lt;&gt;"",Commande!D315,"")</f>
        <v>B</v>
      </c>
      <c r="G450" s="55" t="str">
        <f>IF(Commande!L315&lt;&gt;"",Commande!L315,"")</f>
        <v>M3</v>
      </c>
      <c r="H450" s="55" t="str">
        <f>IF(Commande!H315&lt;&gt;"",Commande!H315,"")</f>
        <v>B</v>
      </c>
      <c r="I450" s="55" t="str">
        <f>IF(Commande!I315&lt;&gt;"",Commande!I315,"")</f>
        <v/>
      </c>
      <c r="J450" s="55">
        <f>IF($J$9=36,Commande!AB315,IF($J$9=37,Commande!AC315,IF($J$9=38,Commande!AD315,IF($J$9=39,Commande!AE315,IF($J$9=40,Commande!AF315,IF($J$9=41,Commande!AG315,IF($J$9=42,Commande!AH315,IF($J$9=43,Commande!AI315,IF($J$9=44,Commande!AJ315,IF($J$9=45,Commande!AK315,IF($J$9=46,Commande!AL315,IF($J$9=47,Commande!AL315,IF($J$9=48,Commande!AM315,IF($J$9=49,Commande!AN315,IF($J$9=50,Commande!AO315,IF($J$9=51,Commande!AP315,IF($J$9=52,Commande!AQ315,IF($J$9=1,Commande!AR315,IF($J$9=2,Commande!AS315,IF($J$9=3,Commande!AT315,IF($J$9=4,Commande!AU315,IF($J$9=5,Commande!AV315,IF($J$9=6,Commande!AW315,IF($J$9=7,Commande!AX315,IF($J$9=8,Commande!AY315,IF($J$9=9,Commande!AZ315,IF($J$9=10,Commande!BA315,IF($J$9=11,Commande!BB315,IF($J$9=12,Commande!BC315,IF($J$9=13,Commande!BD315,IF($J$9=14,Commande!BE315,IF($J$9=15,Commande!BF315,IF($J$9=16,Commande!BG315,IF($J$9=17,Commande!BH315,IF($J$9=18,Commande!BI315,IF($J$9=19,Commande!BJ315,IF($J$9=20,Commande!BK315,IF($J$9=21,Commande!BL315,IF($J$9=22,Commande!BM315,IF($J$9=23,Commande!BN315,IF($J$9=24,Commande!BO315,IF($J$9=25,Commande!BP315,IF($J$9=26,Commande!R315,IF($J$9=27,Commande!S315,IF($J$9=28,Commande!T315,IF($J$9=29,Commande!U315,IF($J$9=30,Commande!V315,IF($J$9=31,Commande!W315,IF($J$9=32,Commande!X315,IF($J$9=33,Commande!Y315,IF($J$9=34,Commande!Z315,IF($J$9=35,Commande!AA315,))))))))))))))))))))))))))))))))))))))))))))))))))))</f>
        <v>0</v>
      </c>
      <c r="K450" s="55" t="str">
        <f>IF(Commande!O315=0,"","Erreur")</f>
        <v/>
      </c>
    </row>
    <row r="451" spans="1:11">
      <c r="A451" s="55">
        <f>IF(Commande!A316&lt;&gt;"",Commande!A316,"")</f>
        <v>14365</v>
      </c>
      <c r="B451" s="55" t="str">
        <f>IF(Commande!J316&lt;&gt;"",Commande!J316,"")</f>
        <v>S10</v>
      </c>
      <c r="C451" s="59" t="str">
        <f>IF(Commande!B316&lt;&gt;"",Commande!B316,"")</f>
        <v>MENTHE</v>
      </c>
      <c r="D451" s="59" t="str">
        <f>IF(Commande!C316&lt;&gt;"",Commande!C316,"")</f>
        <v>Hollywood</v>
      </c>
      <c r="E451" s="55">
        <f>IF(Commande!F316&lt;&gt;"",Commande!F316,"")</f>
        <v>5</v>
      </c>
      <c r="F451" s="55" t="str">
        <f>IF(Commande!D316&lt;&gt;"",Commande!D316,"")</f>
        <v>B</v>
      </c>
      <c r="G451" s="55" t="str">
        <f>IF(Commande!L316&lt;&gt;"",Commande!L316,"")</f>
        <v>M3</v>
      </c>
      <c r="H451" s="55" t="str">
        <f>IF(Commande!H316&lt;&gt;"",Commande!H316,"")</f>
        <v>B</v>
      </c>
      <c r="I451" s="55" t="str">
        <f>IF(Commande!I316&lt;&gt;"",Commande!I316,"")</f>
        <v/>
      </c>
      <c r="J451" s="55">
        <f>IF($J$9=36,Commande!AB316,IF($J$9=37,Commande!AC316,IF($J$9=38,Commande!AD316,IF($J$9=39,Commande!AE316,IF($J$9=40,Commande!AF316,IF($J$9=41,Commande!AG316,IF($J$9=42,Commande!AH316,IF($J$9=43,Commande!AI316,IF($J$9=44,Commande!AJ316,IF($J$9=45,Commande!AK316,IF($J$9=46,Commande!AL316,IF($J$9=47,Commande!AL316,IF($J$9=48,Commande!AM316,IF($J$9=49,Commande!AN316,IF($J$9=50,Commande!AO316,IF($J$9=51,Commande!AP316,IF($J$9=52,Commande!AQ316,IF($J$9=1,Commande!AR316,IF($J$9=2,Commande!AS316,IF($J$9=3,Commande!AT316,IF($J$9=4,Commande!AU316,IF($J$9=5,Commande!AV316,IF($J$9=6,Commande!AW316,IF($J$9=7,Commande!AX316,IF($J$9=8,Commande!AY316,IF($J$9=9,Commande!AZ316,IF($J$9=10,Commande!BA316,IF($J$9=11,Commande!BB316,IF($J$9=12,Commande!BC316,IF($J$9=13,Commande!BD316,IF($J$9=14,Commande!BE316,IF($J$9=15,Commande!BF316,IF($J$9=16,Commande!BG316,IF($J$9=17,Commande!BH316,IF($J$9=18,Commande!BI316,IF($J$9=19,Commande!BJ316,IF($J$9=20,Commande!BK316,IF($J$9=21,Commande!BL316,IF($J$9=22,Commande!BM316,IF($J$9=23,Commande!BN316,IF($J$9=24,Commande!BO316,IF($J$9=25,Commande!BP316,IF($J$9=26,Commande!R316,IF($J$9=27,Commande!S316,IF($J$9=28,Commande!T316,IF($J$9=29,Commande!U316,IF($J$9=30,Commande!V316,IF($J$9=31,Commande!W316,IF($J$9=32,Commande!X316,IF($J$9=33,Commande!Y316,IF($J$9=34,Commande!Z316,IF($J$9=35,Commande!AA316,))))))))))))))))))))))))))))))))))))))))))))))))))))</f>
        <v>0</v>
      </c>
      <c r="K451" s="55" t="str">
        <f>IF(Commande!O316=0,"","Erreur")</f>
        <v/>
      </c>
    </row>
    <row r="452" spans="1:11">
      <c r="A452" s="55">
        <f>IF(Commande!A317&lt;&gt;"",Commande!A317,"")</f>
        <v>11170</v>
      </c>
      <c r="B452" s="55" t="str">
        <f>IF(Commande!J317&lt;&gt;"",Commande!J317,"")</f>
        <v>S10</v>
      </c>
      <c r="C452" s="59" t="str">
        <f>IF(Commande!B317&lt;&gt;"",Commande!B317,"")</f>
        <v>MENTHE</v>
      </c>
      <c r="D452" s="59" t="str">
        <f>IF(Commande!C317&lt;&gt;"",Commande!C317,"")</f>
        <v>Marocaine</v>
      </c>
      <c r="E452" s="55">
        <f>IF(Commande!F317&lt;&gt;"",Commande!F317,"")</f>
        <v>5</v>
      </c>
      <c r="F452" s="55" t="str">
        <f>IF(Commande!D317&lt;&gt;"",Commande!D317,"")</f>
        <v>B</v>
      </c>
      <c r="G452" s="55" t="str">
        <f>IF(Commande!L317&lt;&gt;"",Commande!L317,"")</f>
        <v>M3</v>
      </c>
      <c r="H452" s="55" t="str">
        <f>IF(Commande!H317&lt;&gt;"",Commande!H317,"")</f>
        <v>B</v>
      </c>
      <c r="I452" s="55" t="str">
        <f>IF(Commande!I317&lt;&gt;"",Commande!I317,"")</f>
        <v/>
      </c>
      <c r="J452" s="55">
        <f>IF($J$9=36,Commande!AB317,IF($J$9=37,Commande!AC317,IF($J$9=38,Commande!AD317,IF($J$9=39,Commande!AE317,IF($J$9=40,Commande!AF317,IF($J$9=41,Commande!AG317,IF($J$9=42,Commande!AH317,IF($J$9=43,Commande!AI317,IF($J$9=44,Commande!AJ317,IF($J$9=45,Commande!AK317,IF($J$9=46,Commande!AL317,IF($J$9=47,Commande!AL317,IF($J$9=48,Commande!AM317,IF($J$9=49,Commande!AN317,IF($J$9=50,Commande!AO317,IF($J$9=51,Commande!AP317,IF($J$9=52,Commande!AQ317,IF($J$9=1,Commande!AR317,IF($J$9=2,Commande!AS317,IF($J$9=3,Commande!AT317,IF($J$9=4,Commande!AU317,IF($J$9=5,Commande!AV317,IF($J$9=6,Commande!AW317,IF($J$9=7,Commande!AX317,IF($J$9=8,Commande!AY317,IF($J$9=9,Commande!AZ317,IF($J$9=10,Commande!BA317,IF($J$9=11,Commande!BB317,IF($J$9=12,Commande!BC317,IF($J$9=13,Commande!BD317,IF($J$9=14,Commande!BE317,IF($J$9=15,Commande!BF317,IF($J$9=16,Commande!BG317,IF($J$9=17,Commande!BH317,IF($J$9=18,Commande!BI317,IF($J$9=19,Commande!BJ317,IF($J$9=20,Commande!BK317,IF($J$9=21,Commande!BL317,IF($J$9=22,Commande!BM317,IF($J$9=23,Commande!BN317,IF($J$9=24,Commande!BO317,IF($J$9=25,Commande!BP317,IF($J$9=26,Commande!R317,IF($J$9=27,Commande!S317,IF($J$9=28,Commande!T317,IF($J$9=29,Commande!U317,IF($J$9=30,Commande!V317,IF($J$9=31,Commande!W317,IF($J$9=32,Commande!X317,IF($J$9=33,Commande!Y317,IF($J$9=34,Commande!Z317,IF($J$9=35,Commande!AA317,))))))))))))))))))))))))))))))))))))))))))))))))))))</f>
        <v>0</v>
      </c>
      <c r="K452" s="55" t="str">
        <f>IF(Commande!O317=0,"","Erreur")</f>
        <v/>
      </c>
    </row>
    <row r="453" spans="1:11">
      <c r="A453" s="55">
        <f>IF(Commande!A318&lt;&gt;"",Commande!A318,"")</f>
        <v>10687</v>
      </c>
      <c r="B453" s="55" t="str">
        <f>IF(Commande!J318&lt;&gt;"",Commande!J318,"")</f>
        <v>S10</v>
      </c>
      <c r="C453" s="59" t="str">
        <f>IF(Commande!B318&lt;&gt;"",Commande!B318,"")</f>
        <v>MENTHE</v>
      </c>
      <c r="D453" s="59" t="str">
        <f>IF(Commande!C318&lt;&gt;"",Commande!C318,"")</f>
        <v>Mojito</v>
      </c>
      <c r="E453" s="55">
        <f>IF(Commande!F318&lt;&gt;"",Commande!F318,"")</f>
        <v>5</v>
      </c>
      <c r="F453" s="55" t="str">
        <f>IF(Commande!D318&lt;&gt;"",Commande!D318,"")</f>
        <v>B</v>
      </c>
      <c r="G453" s="55" t="str">
        <f>IF(Commande!L318&lt;&gt;"",Commande!L318,"")</f>
        <v>M3</v>
      </c>
      <c r="H453" s="55" t="str">
        <f>IF(Commande!H318&lt;&gt;"",Commande!H318,"")</f>
        <v>B</v>
      </c>
      <c r="I453" s="55" t="str">
        <f>IF(Commande!I318&lt;&gt;"",Commande!I318,"")</f>
        <v/>
      </c>
      <c r="J453" s="55">
        <f>IF($J$9=36,Commande!AB318,IF($J$9=37,Commande!AC318,IF($J$9=38,Commande!AD318,IF($J$9=39,Commande!AE318,IF($J$9=40,Commande!AF318,IF($J$9=41,Commande!AG318,IF($J$9=42,Commande!AH318,IF($J$9=43,Commande!AI318,IF($J$9=44,Commande!AJ318,IF($J$9=45,Commande!AK318,IF($J$9=46,Commande!AL318,IF($J$9=47,Commande!AL318,IF($J$9=48,Commande!AM318,IF($J$9=49,Commande!AN318,IF($J$9=50,Commande!AO318,IF($J$9=51,Commande!AP318,IF($J$9=52,Commande!AQ318,IF($J$9=1,Commande!AR318,IF($J$9=2,Commande!AS318,IF($J$9=3,Commande!AT318,IF($J$9=4,Commande!AU318,IF($J$9=5,Commande!AV318,IF($J$9=6,Commande!AW318,IF($J$9=7,Commande!AX318,IF($J$9=8,Commande!AY318,IF($J$9=9,Commande!AZ318,IF($J$9=10,Commande!BA318,IF($J$9=11,Commande!BB318,IF($J$9=12,Commande!BC318,IF($J$9=13,Commande!BD318,IF($J$9=14,Commande!BE318,IF($J$9=15,Commande!BF318,IF($J$9=16,Commande!BG318,IF($J$9=17,Commande!BH318,IF($J$9=18,Commande!BI318,IF($J$9=19,Commande!BJ318,IF($J$9=20,Commande!BK318,IF($J$9=21,Commande!BL318,IF($J$9=22,Commande!BM318,IF($J$9=23,Commande!BN318,IF($J$9=24,Commande!BO318,IF($J$9=25,Commande!BP318,IF($J$9=26,Commande!R318,IF($J$9=27,Commande!S318,IF($J$9=28,Commande!T318,IF($J$9=29,Commande!U318,IF($J$9=30,Commande!V318,IF($J$9=31,Commande!W318,IF($J$9=32,Commande!X318,IF($J$9=33,Commande!Y318,IF($J$9=34,Commande!Z318,IF($J$9=35,Commande!AA318,))))))))))))))))))))))))))))))))))))))))))))))))))))</f>
        <v>0</v>
      </c>
      <c r="K453" s="55" t="str">
        <f>IF(Commande!O318=0,"","Erreur")</f>
        <v/>
      </c>
    </row>
    <row r="454" spans="1:11">
      <c r="A454" s="55">
        <f>IF(Commande!A319&lt;&gt;"",Commande!A319,"")</f>
        <v>13158</v>
      </c>
      <c r="B454" s="55" t="str">
        <f>IF(Commande!J319&lt;&gt;"",Commande!J319,"")</f>
        <v>S10</v>
      </c>
      <c r="C454" s="59" t="str">
        <f>IF(Commande!B319&lt;&gt;"",Commande!B319,"")</f>
        <v>MENTHE</v>
      </c>
      <c r="D454" s="59" t="str">
        <f>IF(Commande!C319&lt;&gt;"",Commande!C319,"")</f>
        <v>Orange</v>
      </c>
      <c r="E454" s="55">
        <f>IF(Commande!F319&lt;&gt;"",Commande!F319,"")</f>
        <v>5</v>
      </c>
      <c r="F454" s="55" t="str">
        <f>IF(Commande!D319&lt;&gt;"",Commande!D319,"")</f>
        <v>B</v>
      </c>
      <c r="G454" s="55" t="str">
        <f>IF(Commande!L319&lt;&gt;"",Commande!L319,"")</f>
        <v>M3</v>
      </c>
      <c r="H454" s="55" t="str">
        <f>IF(Commande!H319&lt;&gt;"",Commande!H319,"")</f>
        <v>B</v>
      </c>
      <c r="I454" s="55" t="str">
        <f>IF(Commande!I319&lt;&gt;"",Commande!I319,"")</f>
        <v/>
      </c>
      <c r="J454" s="55">
        <f>IF($J$9=36,Commande!AB319,IF($J$9=37,Commande!AC319,IF($J$9=38,Commande!AD319,IF($J$9=39,Commande!AE319,IF($J$9=40,Commande!AF319,IF($J$9=41,Commande!AG319,IF($J$9=42,Commande!AH319,IF($J$9=43,Commande!AI319,IF($J$9=44,Commande!AJ319,IF($J$9=45,Commande!AK319,IF($J$9=46,Commande!AL319,IF($J$9=47,Commande!AL319,IF($J$9=48,Commande!AM319,IF($J$9=49,Commande!AN319,IF($J$9=50,Commande!AO319,IF($J$9=51,Commande!AP319,IF($J$9=52,Commande!AQ319,IF($J$9=1,Commande!AR319,IF($J$9=2,Commande!AS319,IF($J$9=3,Commande!AT319,IF($J$9=4,Commande!AU319,IF($J$9=5,Commande!AV319,IF($J$9=6,Commande!AW319,IF($J$9=7,Commande!AX319,IF($J$9=8,Commande!AY319,IF($J$9=9,Commande!AZ319,IF($J$9=10,Commande!BA319,IF($J$9=11,Commande!BB319,IF($J$9=12,Commande!BC319,IF($J$9=13,Commande!BD319,IF($J$9=14,Commande!BE319,IF($J$9=15,Commande!BF319,IF($J$9=16,Commande!BG319,IF($J$9=17,Commande!BH319,IF($J$9=18,Commande!BI319,IF($J$9=19,Commande!BJ319,IF($J$9=20,Commande!BK319,IF($J$9=21,Commande!BL319,IF($J$9=22,Commande!BM319,IF($J$9=23,Commande!BN319,IF($J$9=24,Commande!BO319,IF($J$9=25,Commande!BP319,IF($J$9=26,Commande!R319,IF($J$9=27,Commande!S319,IF($J$9=28,Commande!T319,IF($J$9=29,Commande!U319,IF($J$9=30,Commande!V319,IF($J$9=31,Commande!W319,IF($J$9=32,Commande!X319,IF($J$9=33,Commande!Y319,IF($J$9=34,Commande!Z319,IF($J$9=35,Commande!AA319,))))))))))))))))))))))))))))))))))))))))))))))))))))</f>
        <v>0</v>
      </c>
      <c r="K454" s="55" t="str">
        <f>IF(Commande!O319=0,"","Erreur")</f>
        <v/>
      </c>
    </row>
    <row r="455" spans="1:11">
      <c r="A455" s="55">
        <f>IF(Commande!A320&lt;&gt;"",Commande!A320,"")</f>
        <v>10688</v>
      </c>
      <c r="B455" s="55" t="str">
        <f>IF(Commande!J320&lt;&gt;"",Commande!J320,"")</f>
        <v>S10</v>
      </c>
      <c r="C455" s="59" t="str">
        <f>IF(Commande!B320&lt;&gt;"",Commande!B320,"")</f>
        <v>MENTHE</v>
      </c>
      <c r="D455" s="59" t="str">
        <f>IF(Commande!C320&lt;&gt;"",Commande!C320,"")</f>
        <v>Poivree</v>
      </c>
      <c r="E455" s="55">
        <f>IF(Commande!F320&lt;&gt;"",Commande!F320,"")</f>
        <v>5</v>
      </c>
      <c r="F455" s="55" t="str">
        <f>IF(Commande!D320&lt;&gt;"",Commande!D320,"")</f>
        <v>B</v>
      </c>
      <c r="G455" s="55" t="str">
        <f>IF(Commande!L320&lt;&gt;"",Commande!L320,"")</f>
        <v>M3</v>
      </c>
      <c r="H455" s="55" t="str">
        <f>IF(Commande!H320&lt;&gt;"",Commande!H320,"")</f>
        <v>B</v>
      </c>
      <c r="I455" s="55" t="str">
        <f>IF(Commande!I320&lt;&gt;"",Commande!I320,"")</f>
        <v/>
      </c>
      <c r="J455" s="55">
        <f>IF($J$9=36,Commande!AB320,IF($J$9=37,Commande!AC320,IF($J$9=38,Commande!AD320,IF($J$9=39,Commande!AE320,IF($J$9=40,Commande!AF320,IF($J$9=41,Commande!AG320,IF($J$9=42,Commande!AH320,IF($J$9=43,Commande!AI320,IF($J$9=44,Commande!AJ320,IF($J$9=45,Commande!AK320,IF($J$9=46,Commande!AL320,IF($J$9=47,Commande!AL320,IF($J$9=48,Commande!AM320,IF($J$9=49,Commande!AN320,IF($J$9=50,Commande!AO320,IF($J$9=51,Commande!AP320,IF($J$9=52,Commande!AQ320,IF($J$9=1,Commande!AR320,IF($J$9=2,Commande!AS320,IF($J$9=3,Commande!AT320,IF($J$9=4,Commande!AU320,IF($J$9=5,Commande!AV320,IF($J$9=6,Commande!AW320,IF($J$9=7,Commande!AX320,IF($J$9=8,Commande!AY320,IF($J$9=9,Commande!AZ320,IF($J$9=10,Commande!BA320,IF($J$9=11,Commande!BB320,IF($J$9=12,Commande!BC320,IF($J$9=13,Commande!BD320,IF($J$9=14,Commande!BE320,IF($J$9=15,Commande!BF320,IF($J$9=16,Commande!BG320,IF($J$9=17,Commande!BH320,IF($J$9=18,Commande!BI320,IF($J$9=19,Commande!BJ320,IF($J$9=20,Commande!BK320,IF($J$9=21,Commande!BL320,IF($J$9=22,Commande!BM320,IF($J$9=23,Commande!BN320,IF($J$9=24,Commande!BO320,IF($J$9=25,Commande!BP320,IF($J$9=26,Commande!R320,IF($J$9=27,Commande!S320,IF($J$9=28,Commande!T320,IF($J$9=29,Commande!U320,IF($J$9=30,Commande!V320,IF($J$9=31,Commande!W320,IF($J$9=32,Commande!X320,IF($J$9=33,Commande!Y320,IF($J$9=34,Commande!Z320,IF($J$9=35,Commande!AA320,))))))))))))))))))))))))))))))))))))))))))))))))))))</f>
        <v>0</v>
      </c>
      <c r="K455" s="55" t="str">
        <f>IF(Commande!O320=0,"","Erreur")</f>
        <v/>
      </c>
    </row>
    <row r="456" spans="1:11">
      <c r="A456" s="55">
        <f>IF(Commande!A321&lt;&gt;"",Commande!A321,"")</f>
        <v>14368</v>
      </c>
      <c r="B456" s="55" t="str">
        <f>IF(Commande!J321&lt;&gt;"",Commande!J321,"")</f>
        <v>S10</v>
      </c>
      <c r="C456" s="59" t="str">
        <f>IF(Commande!B321&lt;&gt;"",Commande!B321,"")</f>
        <v>MENTHE</v>
      </c>
      <c r="D456" s="59" t="str">
        <f>IF(Commande!C321&lt;&gt;"",Commande!C321,"")</f>
        <v>Réglisse</v>
      </c>
      <c r="E456" s="55">
        <f>IF(Commande!F321&lt;&gt;"",Commande!F321,"")</f>
        <v>5</v>
      </c>
      <c r="F456" s="55" t="str">
        <f>IF(Commande!D321&lt;&gt;"",Commande!D321,"")</f>
        <v>B</v>
      </c>
      <c r="G456" s="55" t="str">
        <f>IF(Commande!L321&lt;&gt;"",Commande!L321,"")</f>
        <v>M3</v>
      </c>
      <c r="H456" s="55" t="str">
        <f>IF(Commande!H321&lt;&gt;"",Commande!H321,"")</f>
        <v>B</v>
      </c>
      <c r="I456" s="55" t="str">
        <f>IF(Commande!I321&lt;&gt;"",Commande!I321,"")</f>
        <v/>
      </c>
      <c r="J456" s="55">
        <f>IF($J$9=36,Commande!AB321,IF($J$9=37,Commande!AC321,IF($J$9=38,Commande!AD321,IF($J$9=39,Commande!AE321,IF($J$9=40,Commande!AF321,IF($J$9=41,Commande!AG321,IF($J$9=42,Commande!AH321,IF($J$9=43,Commande!AI321,IF($J$9=44,Commande!AJ321,IF($J$9=45,Commande!AK321,IF($J$9=46,Commande!AL321,IF($J$9=47,Commande!AL321,IF($J$9=48,Commande!AM321,IF($J$9=49,Commande!AN321,IF($J$9=50,Commande!AO321,IF($J$9=51,Commande!AP321,IF($J$9=52,Commande!AQ321,IF($J$9=1,Commande!AR321,IF($J$9=2,Commande!AS321,IF($J$9=3,Commande!AT321,IF($J$9=4,Commande!AU321,IF($J$9=5,Commande!AV321,IF($J$9=6,Commande!AW321,IF($J$9=7,Commande!AX321,IF($J$9=8,Commande!AY321,IF($J$9=9,Commande!AZ321,IF($J$9=10,Commande!BA321,IF($J$9=11,Commande!BB321,IF($J$9=12,Commande!BC321,IF($J$9=13,Commande!BD321,IF($J$9=14,Commande!BE321,IF($J$9=15,Commande!BF321,IF($J$9=16,Commande!BG321,IF($J$9=17,Commande!BH321,IF($J$9=18,Commande!BI321,IF($J$9=19,Commande!BJ321,IF($J$9=20,Commande!BK321,IF($J$9=21,Commande!BL321,IF($J$9=22,Commande!BM321,IF($J$9=23,Commande!BN321,IF($J$9=24,Commande!BO321,IF($J$9=25,Commande!BP321,IF($J$9=26,Commande!R321,IF($J$9=27,Commande!S321,IF($J$9=28,Commande!T321,IF($J$9=29,Commande!U321,IF($J$9=30,Commande!V321,IF($J$9=31,Commande!W321,IF($J$9=32,Commande!X321,IF($J$9=33,Commande!Y321,IF($J$9=34,Commande!Z321,IF($J$9=35,Commande!AA321,))))))))))))))))))))))))))))))))))))))))))))))))))))</f>
        <v>0</v>
      </c>
      <c r="K456" s="55" t="str">
        <f>IF(Commande!O321=0,"","Erreur")</f>
        <v/>
      </c>
    </row>
    <row r="457" spans="1:11">
      <c r="A457" s="55">
        <f>IF(Commande!A322&lt;&gt;"",Commande!A322,"")</f>
        <v>25130</v>
      </c>
      <c r="B457" s="55" t="str">
        <f>IF(Commande!J322&lt;&gt;"",Commande!J322,"")</f>
        <v>S10</v>
      </c>
      <c r="C457" s="59" t="str">
        <f>IF(Commande!B322&lt;&gt;"",Commande!B322,"")</f>
        <v>MENTHE</v>
      </c>
      <c r="D457" s="59" t="str">
        <f>IF(Commande!C322&lt;&gt;"",Commande!C322,"")</f>
        <v>Spanish</v>
      </c>
      <c r="E457" s="55">
        <f>IF(Commande!F322&lt;&gt;"",Commande!F322,"")</f>
        <v>5</v>
      </c>
      <c r="F457" s="55" t="str">
        <f>IF(Commande!D322&lt;&gt;"",Commande!D322,"")</f>
        <v>B</v>
      </c>
      <c r="G457" s="55" t="str">
        <f>IF(Commande!L322&lt;&gt;"",Commande!L322,"")</f>
        <v>M3</v>
      </c>
      <c r="H457" s="55" t="str">
        <f>IF(Commande!H322&lt;&gt;"",Commande!H322,"")</f>
        <v>B</v>
      </c>
      <c r="I457" s="55" t="str">
        <f>IF(Commande!I322&lt;&gt;"",Commande!I322,"")</f>
        <v/>
      </c>
      <c r="J457" s="55">
        <f>IF($J$9=36,Commande!AB322,IF($J$9=37,Commande!AC322,IF($J$9=38,Commande!AD322,IF($J$9=39,Commande!AE322,IF($J$9=40,Commande!AF322,IF($J$9=41,Commande!AG322,IF($J$9=42,Commande!AH322,IF($J$9=43,Commande!AI322,IF($J$9=44,Commande!AJ322,IF($J$9=45,Commande!AK322,IF($J$9=46,Commande!AL322,IF($J$9=47,Commande!AL322,IF($J$9=48,Commande!AM322,IF($J$9=49,Commande!AN322,IF($J$9=50,Commande!AO322,IF($J$9=51,Commande!AP322,IF($J$9=52,Commande!AQ322,IF($J$9=1,Commande!AR322,IF($J$9=2,Commande!AS322,IF($J$9=3,Commande!AT322,IF($J$9=4,Commande!AU322,IF($J$9=5,Commande!AV322,IF($J$9=6,Commande!AW322,IF($J$9=7,Commande!AX322,IF($J$9=8,Commande!AY322,IF($J$9=9,Commande!AZ322,IF($J$9=10,Commande!BA322,IF($J$9=11,Commande!BB322,IF($J$9=12,Commande!BC322,IF($J$9=13,Commande!BD322,IF($J$9=14,Commande!BE322,IF($J$9=15,Commande!BF322,IF($J$9=16,Commande!BG322,IF($J$9=17,Commande!BH322,IF($J$9=18,Commande!BI322,IF($J$9=19,Commande!BJ322,IF($J$9=20,Commande!BK322,IF($J$9=21,Commande!BL322,IF($J$9=22,Commande!BM322,IF($J$9=23,Commande!BN322,IF($J$9=24,Commande!BO322,IF($J$9=25,Commande!BP322,IF($J$9=26,Commande!R322,IF($J$9=27,Commande!S322,IF($J$9=28,Commande!T322,IF($J$9=29,Commande!U322,IF($J$9=30,Commande!V322,IF($J$9=31,Commande!W322,IF($J$9=32,Commande!X322,IF($J$9=33,Commande!Y322,IF($J$9=34,Commande!Z322,IF($J$9=35,Commande!AA322,))))))))))))))))))))))))))))))))))))))))))))))))))))</f>
        <v>0</v>
      </c>
      <c r="K457" s="55" t="str">
        <f>IF(Commande!O322=0,"","Erreur")</f>
        <v/>
      </c>
    </row>
    <row r="458" spans="1:11">
      <c r="A458" s="55">
        <f>IF(Commande!A323&lt;&gt;"",Commande!A323,"")</f>
        <v>22866</v>
      </c>
      <c r="B458" s="55" t="str">
        <f>IF(Commande!J323&lt;&gt;"",Commande!J323,"")</f>
        <v>S10</v>
      </c>
      <c r="C458" s="59" t="str">
        <f>IF(Commande!B323&lt;&gt;"",Commande!B323,"")</f>
        <v>MENTHE</v>
      </c>
      <c r="D458" s="59" t="str">
        <f>IF(Commande!C323&lt;&gt;"",Commande!C323,"")</f>
        <v>Verte classique</v>
      </c>
      <c r="E458" s="55">
        <f>IF(Commande!F323&lt;&gt;"",Commande!F323,"")</f>
        <v>5</v>
      </c>
      <c r="F458" s="55" t="str">
        <f>IF(Commande!D323&lt;&gt;"",Commande!D323,"")</f>
        <v>B</v>
      </c>
      <c r="G458" s="55" t="str">
        <f>IF(Commande!L323&lt;&gt;"",Commande!L323,"")</f>
        <v>M3</v>
      </c>
      <c r="H458" s="55" t="str">
        <f>IF(Commande!H323&lt;&gt;"",Commande!H323,"")</f>
        <v>B</v>
      </c>
      <c r="I458" s="55" t="str">
        <f>IF(Commande!I323&lt;&gt;"",Commande!I323,"")</f>
        <v/>
      </c>
      <c r="J458" s="55">
        <f>IF($J$9=36,Commande!AB323,IF($J$9=37,Commande!AC323,IF($J$9=38,Commande!AD323,IF($J$9=39,Commande!AE323,IF($J$9=40,Commande!AF323,IF($J$9=41,Commande!AG323,IF($J$9=42,Commande!AH323,IF($J$9=43,Commande!AI323,IF($J$9=44,Commande!AJ323,IF($J$9=45,Commande!AK323,IF($J$9=46,Commande!AL323,IF($J$9=47,Commande!AL323,IF($J$9=48,Commande!AM323,IF($J$9=49,Commande!AN323,IF($J$9=50,Commande!AO323,IF($J$9=51,Commande!AP323,IF($J$9=52,Commande!AQ323,IF($J$9=1,Commande!AR323,IF($J$9=2,Commande!AS323,IF($J$9=3,Commande!AT323,IF($J$9=4,Commande!AU323,IF($J$9=5,Commande!AV323,IF($J$9=6,Commande!AW323,IF($J$9=7,Commande!AX323,IF($J$9=8,Commande!AY323,IF($J$9=9,Commande!AZ323,IF($J$9=10,Commande!BA323,IF($J$9=11,Commande!BB323,IF($J$9=12,Commande!BC323,IF($J$9=13,Commande!BD323,IF($J$9=14,Commande!BE323,IF($J$9=15,Commande!BF323,IF($J$9=16,Commande!BG323,IF($J$9=17,Commande!BH323,IF($J$9=18,Commande!BI323,IF($J$9=19,Commande!BJ323,IF($J$9=20,Commande!BK323,IF($J$9=21,Commande!BL323,IF($J$9=22,Commande!BM323,IF($J$9=23,Commande!BN323,IF($J$9=24,Commande!BO323,IF($J$9=25,Commande!BP323,IF($J$9=26,Commande!R323,IF($J$9=27,Commande!S323,IF($J$9=28,Commande!T323,IF($J$9=29,Commande!U323,IF($J$9=30,Commande!V323,IF($J$9=31,Commande!W323,IF($J$9=32,Commande!X323,IF($J$9=33,Commande!Y323,IF($J$9=34,Commande!Z323,IF($J$9=35,Commande!AA323,))))))))))))))))))))))))))))))))))))))))))))))))))))</f>
        <v>0</v>
      </c>
      <c r="K458" s="55" t="str">
        <f>IF(Commande!O323=0,"","Erreur")</f>
        <v/>
      </c>
    </row>
    <row r="459" spans="1:11" hidden="1">
      <c r="A459" s="91"/>
      <c r="B459" s="91"/>
      <c r="C459" s="92" t="s">
        <v>584</v>
      </c>
      <c r="D459" s="92"/>
      <c r="E459" s="91"/>
      <c r="F459" s="91"/>
      <c r="G459" s="91"/>
      <c r="H459" s="91"/>
      <c r="I459" s="91"/>
      <c r="J459" s="91">
        <f>SUBTOTAL(9,J447:J458)</f>
        <v>0</v>
      </c>
      <c r="K459" s="91"/>
    </row>
    <row r="460" spans="1:11">
      <c r="A460" s="55">
        <f>IF(Commande!A324&lt;&gt;"",Commande!A324,"")</f>
        <v>12614</v>
      </c>
      <c r="B460" s="55" t="str">
        <f>IF(Commande!J324&lt;&gt;"",Commande!J324,"")</f>
        <v>S4</v>
      </c>
      <c r="C460" s="59" t="str">
        <f>IF(Commande!B324&lt;&gt;"",Commande!B324,"")</f>
        <v>MERTENSIA MARITIMA</v>
      </c>
      <c r="D460" s="59" t="str">
        <f>IF(Commande!C324&lt;&gt;"",Commande!C324,"")</f>
        <v>Silver Ocean</v>
      </c>
      <c r="E460" s="55">
        <f>IF(Commande!F324&lt;&gt;"",Commande!F324,"")</f>
        <v>7</v>
      </c>
      <c r="F460" s="55" t="str">
        <f>IF(Commande!D324&lt;&gt;"",Commande!D324,"")</f>
        <v>S</v>
      </c>
      <c r="G460" s="55" t="str">
        <f>IF(Commande!L324&lt;&gt;"",Commande!L324,"")</f>
        <v>M3</v>
      </c>
      <c r="H460" s="55" t="str">
        <f>IF(Commande!H324&lt;&gt;"",Commande!H324,"")</f>
        <v>D</v>
      </c>
      <c r="I460" s="55" t="str">
        <f>IF(Commande!I324&lt;&gt;"",Commande!I324,"")</f>
        <v/>
      </c>
      <c r="J460" s="55">
        <f>IF($J$9=36,Commande!AB324,IF($J$9=37,Commande!AC324,IF($J$9=38,Commande!AD324,IF($J$9=39,Commande!AE324,IF($J$9=40,Commande!AF324,IF($J$9=41,Commande!AG324,IF($J$9=42,Commande!AH324,IF($J$9=43,Commande!AI324,IF($J$9=44,Commande!AJ324,IF($J$9=45,Commande!AK324,IF($J$9=46,Commande!AL324,IF($J$9=47,Commande!AL324,IF($J$9=48,Commande!AM324,IF($J$9=49,Commande!AN324,IF($J$9=50,Commande!AO324,IF($J$9=51,Commande!AP324,IF($J$9=52,Commande!AQ324,IF($J$9=1,Commande!AR324,IF($J$9=2,Commande!AS324,IF($J$9=3,Commande!AT324,IF($J$9=4,Commande!AU324,IF($J$9=5,Commande!AV324,IF($J$9=6,Commande!AW324,IF($J$9=7,Commande!AX324,IF($J$9=8,Commande!AY324,IF($J$9=9,Commande!AZ324,IF($J$9=10,Commande!BA324,IF($J$9=11,Commande!BB324,IF($J$9=12,Commande!BC324,IF($J$9=13,Commande!BD324,IF($J$9=14,Commande!BE324,IF($J$9=15,Commande!BF324,IF($J$9=16,Commande!BG324,IF($J$9=17,Commande!BH324,IF($J$9=18,Commande!BI324,IF($J$9=19,Commande!BJ324,IF($J$9=20,Commande!BK324,IF($J$9=21,Commande!BL324,IF($J$9=22,Commande!BM324,IF($J$9=23,Commande!BN324,IF($J$9=24,Commande!BO324,IF($J$9=25,Commande!BP324,IF($J$9=26,Commande!R324,IF($J$9=27,Commande!S324,IF($J$9=28,Commande!T324,IF($J$9=29,Commande!U324,IF($J$9=30,Commande!V324,IF($J$9=31,Commande!W324,IF($J$9=32,Commande!X324,IF($J$9=33,Commande!Y324,IF($J$9=34,Commande!Z324,IF($J$9=35,Commande!AA324,))))))))))))))))))))))))))))))))))))))))))))))))))))</f>
        <v>0</v>
      </c>
      <c r="K460" s="55" t="str">
        <f>IF(Commande!O324=0,"","Erreur")</f>
        <v/>
      </c>
    </row>
    <row r="461" spans="1:11" hidden="1">
      <c r="A461" s="91"/>
      <c r="B461" s="91"/>
      <c r="C461" s="92" t="s">
        <v>577</v>
      </c>
      <c r="D461" s="92"/>
      <c r="E461" s="91"/>
      <c r="F461" s="91"/>
      <c r="G461" s="91"/>
      <c r="H461" s="91"/>
      <c r="I461" s="91"/>
      <c r="J461" s="91">
        <f>SUBTOTAL(9,J460:J460)</f>
        <v>0</v>
      </c>
      <c r="K461" s="91"/>
    </row>
    <row r="462" spans="1:11">
      <c r="A462" s="55">
        <f>IF(Commande!A325&lt;&gt;"",Commande!A325,"")</f>
        <v>25199</v>
      </c>
      <c r="B462" s="55" t="str">
        <f>IF(Commande!J325&lt;&gt;"",Commande!J325,"")</f>
        <v>S10</v>
      </c>
      <c r="C462" s="59" t="str">
        <f>IF(Commande!B325&lt;&gt;"",Commande!B325,"")</f>
        <v>ORIGAN</v>
      </c>
      <c r="D462" s="59" t="str">
        <f>IF(Commande!C325&lt;&gt;"",Commande!C325,"")</f>
        <v>Origanum vulgare</v>
      </c>
      <c r="E462" s="55">
        <f>IF(Commande!F325&lt;&gt;"",Commande!F325,"")</f>
        <v>6</v>
      </c>
      <c r="F462" s="55" t="str">
        <f>IF(Commande!D325&lt;&gt;"",Commande!D325,"")</f>
        <v>B</v>
      </c>
      <c r="G462" s="55" t="str">
        <f>IF(Commande!L325&lt;&gt;"",Commande!L325,"")</f>
        <v>M3</v>
      </c>
      <c r="H462" s="55" t="str">
        <f>IF(Commande!H325&lt;&gt;"",Commande!H325,"")</f>
        <v>B</v>
      </c>
      <c r="I462" s="55" t="str">
        <f>IF(Commande!I325&lt;&gt;"",Commande!I325,"")</f>
        <v/>
      </c>
      <c r="J462" s="55">
        <f>IF($J$9=36,Commande!AB325,IF($J$9=37,Commande!AC325,IF($J$9=38,Commande!AD325,IF($J$9=39,Commande!AE325,IF($J$9=40,Commande!AF325,IF($J$9=41,Commande!AG325,IF($J$9=42,Commande!AH325,IF($J$9=43,Commande!AI325,IF($J$9=44,Commande!AJ325,IF($J$9=45,Commande!AK325,IF($J$9=46,Commande!AL325,IF($J$9=47,Commande!AL325,IF($J$9=48,Commande!AM325,IF($J$9=49,Commande!AN325,IF($J$9=50,Commande!AO325,IF($J$9=51,Commande!AP325,IF($J$9=52,Commande!AQ325,IF($J$9=1,Commande!AR325,IF($J$9=2,Commande!AS325,IF($J$9=3,Commande!AT325,IF($J$9=4,Commande!AU325,IF($J$9=5,Commande!AV325,IF($J$9=6,Commande!AW325,IF($J$9=7,Commande!AX325,IF($J$9=8,Commande!AY325,IF($J$9=9,Commande!AZ325,IF($J$9=10,Commande!BA325,IF($J$9=11,Commande!BB325,IF($J$9=12,Commande!BC325,IF($J$9=13,Commande!BD325,IF($J$9=14,Commande!BE325,IF($J$9=15,Commande!BF325,IF($J$9=16,Commande!BG325,IF($J$9=17,Commande!BH325,IF($J$9=18,Commande!BI325,IF($J$9=19,Commande!BJ325,IF($J$9=20,Commande!BK325,IF($J$9=21,Commande!BL325,IF($J$9=22,Commande!BM325,IF($J$9=23,Commande!BN325,IF($J$9=24,Commande!BO325,IF($J$9=25,Commande!BP325,IF($J$9=26,Commande!R325,IF($J$9=27,Commande!S325,IF($J$9=28,Commande!T325,IF($J$9=29,Commande!U325,IF($J$9=30,Commande!V325,IF($J$9=31,Commande!W325,IF($J$9=32,Commande!X325,IF($J$9=33,Commande!Y325,IF($J$9=34,Commande!Z325,IF($J$9=35,Commande!AA325,))))))))))))))))))))))))))))))))))))))))))))))))))))</f>
        <v>0</v>
      </c>
      <c r="K462" s="55" t="str">
        <f>IF(Commande!O325=0,"","Erreur")</f>
        <v/>
      </c>
    </row>
    <row r="463" spans="1:11" hidden="1">
      <c r="A463" s="91"/>
      <c r="B463" s="91"/>
      <c r="C463" s="92" t="s">
        <v>567</v>
      </c>
      <c r="D463" s="92"/>
      <c r="E463" s="91"/>
      <c r="F463" s="91"/>
      <c r="G463" s="91"/>
      <c r="H463" s="91"/>
      <c r="I463" s="91"/>
      <c r="J463" s="91">
        <f>SUBTOTAL(9,J462:J462)</f>
        <v>0</v>
      </c>
      <c r="K463" s="91"/>
    </row>
    <row r="464" spans="1:11">
      <c r="A464" s="55">
        <f>IF(Commande!A326&lt;&gt;"",Commande!A326,"")</f>
        <v>12843</v>
      </c>
      <c r="B464" s="55" t="str">
        <f>IF(Commande!J326&lt;&gt;"",Commande!J326,"")</f>
        <v>S4</v>
      </c>
      <c r="C464" s="59" t="str">
        <f>IF(Commande!B326&lt;&gt;"",Commande!B326,"")</f>
        <v>OSEILLE</v>
      </c>
      <c r="D464" s="59" t="str">
        <f>IF(Commande!C326&lt;&gt;"",Commande!C326,"")</f>
        <v>Large de belleville</v>
      </c>
      <c r="E464" s="55">
        <f>IF(Commande!F326&lt;&gt;"",Commande!F326,"")</f>
        <v>6</v>
      </c>
      <c r="F464" s="55" t="str">
        <f>IF(Commande!D326&lt;&gt;"",Commande!D326,"")</f>
        <v>S</v>
      </c>
      <c r="G464" s="55" t="str">
        <f>IF(Commande!L326&lt;&gt;"",Commande!L326,"")</f>
        <v>M3</v>
      </c>
      <c r="H464" s="55" t="str">
        <f>IF(Commande!H326&lt;&gt;"",Commande!H326,"")</f>
        <v>H</v>
      </c>
      <c r="I464" s="55" t="str">
        <f>IF(Commande!I326&lt;&gt;"",Commande!I326,"")</f>
        <v/>
      </c>
      <c r="J464" s="55">
        <f>IF($J$9=36,Commande!AB326,IF($J$9=37,Commande!AC326,IF($J$9=38,Commande!AD326,IF($J$9=39,Commande!AE326,IF($J$9=40,Commande!AF326,IF($J$9=41,Commande!AG326,IF($J$9=42,Commande!AH326,IF($J$9=43,Commande!AI326,IF($J$9=44,Commande!AJ326,IF($J$9=45,Commande!AK326,IF($J$9=46,Commande!AL326,IF($J$9=47,Commande!AL326,IF($J$9=48,Commande!AM326,IF($J$9=49,Commande!AN326,IF($J$9=50,Commande!AO326,IF($J$9=51,Commande!AP326,IF($J$9=52,Commande!AQ326,IF($J$9=1,Commande!AR326,IF($J$9=2,Commande!AS326,IF($J$9=3,Commande!AT326,IF($J$9=4,Commande!AU326,IF($J$9=5,Commande!AV326,IF($J$9=6,Commande!AW326,IF($J$9=7,Commande!AX326,IF($J$9=8,Commande!AY326,IF($J$9=9,Commande!AZ326,IF($J$9=10,Commande!BA326,IF($J$9=11,Commande!BB326,IF($J$9=12,Commande!BC326,IF($J$9=13,Commande!BD326,IF($J$9=14,Commande!BE326,IF($J$9=15,Commande!BF326,IF($J$9=16,Commande!BG326,IF($J$9=17,Commande!BH326,IF($J$9=18,Commande!BI326,IF($J$9=19,Commande!BJ326,IF($J$9=20,Commande!BK326,IF($J$9=21,Commande!BL326,IF($J$9=22,Commande!BM326,IF($J$9=23,Commande!BN326,IF($J$9=24,Commande!BO326,IF($J$9=25,Commande!BP326,IF($J$9=26,Commande!R326,IF($J$9=27,Commande!S326,IF($J$9=28,Commande!T326,IF($J$9=29,Commande!U326,IF($J$9=30,Commande!V326,IF($J$9=31,Commande!W326,IF($J$9=32,Commande!X326,IF($J$9=33,Commande!Y326,IF($J$9=34,Commande!Z326,IF($J$9=35,Commande!AA326,))))))))))))))))))))))))))))))))))))))))))))))))))))</f>
        <v>0</v>
      </c>
      <c r="K464" s="55" t="str">
        <f>IF(Commande!O326=0,"","Erreur")</f>
        <v/>
      </c>
    </row>
    <row r="465" spans="1:11" hidden="1">
      <c r="A465" s="91"/>
      <c r="B465" s="91"/>
      <c r="C465" s="92" t="s">
        <v>585</v>
      </c>
      <c r="D465" s="92"/>
      <c r="E465" s="91"/>
      <c r="F465" s="91"/>
      <c r="G465" s="91"/>
      <c r="H465" s="91"/>
      <c r="I465" s="91"/>
      <c r="J465" s="91">
        <f>SUBTOTAL(9,J464:J464)</f>
        <v>0</v>
      </c>
      <c r="K465" s="91"/>
    </row>
    <row r="466" spans="1:11">
      <c r="A466" s="55">
        <f>IF(Commande!A327&lt;&gt;"",Commande!A327,"")</f>
        <v>12299</v>
      </c>
      <c r="B466" s="55" t="str">
        <f>IF(Commande!J327&lt;&gt;"",Commande!J327,"")</f>
        <v>S4</v>
      </c>
      <c r="C466" s="59" t="str">
        <f>IF(Commande!B327&lt;&gt;"",Commande!B327,"")</f>
        <v>PERSIL</v>
      </c>
      <c r="D466" s="59" t="str">
        <f>IF(Commande!C327&lt;&gt;"",Commande!C327,"")</f>
        <v>Frisé robust</v>
      </c>
      <c r="E466" s="55">
        <f>IF(Commande!F327&lt;&gt;"",Commande!F327,"")</f>
        <v>6</v>
      </c>
      <c r="F466" s="55" t="str">
        <f>IF(Commande!D327&lt;&gt;"",Commande!D327,"")</f>
        <v>S</v>
      </c>
      <c r="G466" s="55" t="str">
        <f>IF(Commande!L327&lt;&gt;"",Commande!L327,"")</f>
        <v>M3</v>
      </c>
      <c r="H466" s="55" t="str">
        <f>IF(Commande!H327&lt;&gt;"",Commande!H327,"")</f>
        <v>F</v>
      </c>
      <c r="I466" s="55" t="str">
        <f>IF(Commande!I327&lt;&gt;"",Commande!I327,"")</f>
        <v/>
      </c>
      <c r="J466" s="55">
        <f>IF($J$9=36,Commande!AB327,IF($J$9=37,Commande!AC327,IF($J$9=38,Commande!AD327,IF($J$9=39,Commande!AE327,IF($J$9=40,Commande!AF327,IF($J$9=41,Commande!AG327,IF($J$9=42,Commande!AH327,IF($J$9=43,Commande!AI327,IF($J$9=44,Commande!AJ327,IF($J$9=45,Commande!AK327,IF($J$9=46,Commande!AL327,IF($J$9=47,Commande!AL327,IF($J$9=48,Commande!AM327,IF($J$9=49,Commande!AN327,IF($J$9=50,Commande!AO327,IF($J$9=51,Commande!AP327,IF($J$9=52,Commande!AQ327,IF($J$9=1,Commande!AR327,IF($J$9=2,Commande!AS327,IF($J$9=3,Commande!AT327,IF($J$9=4,Commande!AU327,IF($J$9=5,Commande!AV327,IF($J$9=6,Commande!AW327,IF($J$9=7,Commande!AX327,IF($J$9=8,Commande!AY327,IF($J$9=9,Commande!AZ327,IF($J$9=10,Commande!BA327,IF($J$9=11,Commande!BB327,IF($J$9=12,Commande!BC327,IF($J$9=13,Commande!BD327,IF($J$9=14,Commande!BE327,IF($J$9=15,Commande!BF327,IF($J$9=16,Commande!BG327,IF($J$9=17,Commande!BH327,IF($J$9=18,Commande!BI327,IF($J$9=19,Commande!BJ327,IF($J$9=20,Commande!BK327,IF($J$9=21,Commande!BL327,IF($J$9=22,Commande!BM327,IF($J$9=23,Commande!BN327,IF($J$9=24,Commande!BO327,IF($J$9=25,Commande!BP327,IF($J$9=26,Commande!R327,IF($J$9=27,Commande!S327,IF($J$9=28,Commande!T327,IF($J$9=29,Commande!U327,IF($J$9=30,Commande!V327,IF($J$9=31,Commande!W327,IF($J$9=32,Commande!X327,IF($J$9=33,Commande!Y327,IF($J$9=34,Commande!Z327,IF($J$9=35,Commande!AA327,))))))))))))))))))))))))))))))))))))))))))))))))))))</f>
        <v>0</v>
      </c>
      <c r="K466" s="55" t="str">
        <f>IF(Commande!O327=0,"","Erreur")</f>
        <v/>
      </c>
    </row>
    <row r="467" spans="1:11">
      <c r="A467" s="55">
        <f>IF(Commande!A328&lt;&gt;"",Commande!A328,"")</f>
        <v>12300</v>
      </c>
      <c r="B467" s="55" t="str">
        <f>IF(Commande!J328&lt;&gt;"",Commande!J328,"")</f>
        <v>S4</v>
      </c>
      <c r="C467" s="59" t="str">
        <f>IF(Commande!B328&lt;&gt;"",Commande!B328,"")</f>
        <v>PERSIL</v>
      </c>
      <c r="D467" s="59" t="str">
        <f>IF(Commande!C328&lt;&gt;"",Commande!C328,"")</f>
        <v>Plat Géant d Italie</v>
      </c>
      <c r="E467" s="55">
        <f>IF(Commande!F328&lt;&gt;"",Commande!F328,"")</f>
        <v>6</v>
      </c>
      <c r="F467" s="55" t="str">
        <f>IF(Commande!D328&lt;&gt;"",Commande!D328,"")</f>
        <v>S</v>
      </c>
      <c r="G467" s="55" t="str">
        <f>IF(Commande!L328&lt;&gt;"",Commande!L328,"")</f>
        <v>M3</v>
      </c>
      <c r="H467" s="55" t="str">
        <f>IF(Commande!H328&lt;&gt;"",Commande!H328,"")</f>
        <v>F</v>
      </c>
      <c r="I467" s="55" t="str">
        <f>IF(Commande!I328&lt;&gt;"",Commande!I328,"")</f>
        <v/>
      </c>
      <c r="J467" s="55">
        <f>IF($J$9=36,Commande!AB328,IF($J$9=37,Commande!AC328,IF($J$9=38,Commande!AD328,IF($J$9=39,Commande!AE328,IF($J$9=40,Commande!AF328,IF($J$9=41,Commande!AG328,IF($J$9=42,Commande!AH328,IF($J$9=43,Commande!AI328,IF($J$9=44,Commande!AJ328,IF($J$9=45,Commande!AK328,IF($J$9=46,Commande!AL328,IF($J$9=47,Commande!AL328,IF($J$9=48,Commande!AM328,IF($J$9=49,Commande!AN328,IF($J$9=50,Commande!AO328,IF($J$9=51,Commande!AP328,IF($J$9=52,Commande!AQ328,IF($J$9=1,Commande!AR328,IF($J$9=2,Commande!AS328,IF($J$9=3,Commande!AT328,IF($J$9=4,Commande!AU328,IF($J$9=5,Commande!AV328,IF($J$9=6,Commande!AW328,IF($J$9=7,Commande!AX328,IF($J$9=8,Commande!AY328,IF($J$9=9,Commande!AZ328,IF($J$9=10,Commande!BA328,IF($J$9=11,Commande!BB328,IF($J$9=12,Commande!BC328,IF($J$9=13,Commande!BD328,IF($J$9=14,Commande!BE328,IF($J$9=15,Commande!BF328,IF($J$9=16,Commande!BG328,IF($J$9=17,Commande!BH328,IF($J$9=18,Commande!BI328,IF($J$9=19,Commande!BJ328,IF($J$9=20,Commande!BK328,IF($J$9=21,Commande!BL328,IF($J$9=22,Commande!BM328,IF($J$9=23,Commande!BN328,IF($J$9=24,Commande!BO328,IF($J$9=25,Commande!BP328,IF($J$9=26,Commande!R328,IF($J$9=27,Commande!S328,IF($J$9=28,Commande!T328,IF($J$9=29,Commande!U328,IF($J$9=30,Commande!V328,IF($J$9=31,Commande!W328,IF($J$9=32,Commande!X328,IF($J$9=33,Commande!Y328,IF($J$9=34,Commande!Z328,IF($J$9=35,Commande!AA328,))))))))))))))))))))))))))))))))))))))))))))))))))))</f>
        <v>0</v>
      </c>
      <c r="K467" s="55" t="str">
        <f>IF(Commande!O328=0,"","Erreur")</f>
        <v/>
      </c>
    </row>
    <row r="468" spans="1:11" hidden="1">
      <c r="A468" s="91"/>
      <c r="B468" s="91"/>
      <c r="C468" s="92" t="s">
        <v>586</v>
      </c>
      <c r="D468" s="92"/>
      <c r="E468" s="91"/>
      <c r="F468" s="91"/>
      <c r="G468" s="91"/>
      <c r="H468" s="91"/>
      <c r="I468" s="91"/>
      <c r="J468" s="91">
        <f>SUBTOTAL(9,J466:J467)</f>
        <v>0</v>
      </c>
      <c r="K468" s="91"/>
    </row>
    <row r="469" spans="1:11">
      <c r="A469" s="55">
        <f>IF(Commande!A329&lt;&gt;"",Commande!A329,"")</f>
        <v>10946</v>
      </c>
      <c r="B469" s="55" t="str">
        <f>IF(Commande!J329&lt;&gt;"",Commande!J329,"")</f>
        <v>S4</v>
      </c>
      <c r="C469" s="59" t="str">
        <f>IF(Commande!B329&lt;&gt;"",Commande!B329,"")</f>
        <v>RHUBARBE</v>
      </c>
      <c r="D469" s="59" t="str">
        <f>IF(Commande!C329&lt;&gt;"",Commande!C329,"")</f>
        <v>Victoria</v>
      </c>
      <c r="E469" s="55">
        <f>IF(Commande!F329&lt;&gt;"",Commande!F329,"")</f>
        <v>8</v>
      </c>
      <c r="F469" s="55" t="str">
        <f>IF(Commande!D329&lt;&gt;"",Commande!D329,"")</f>
        <v>S</v>
      </c>
      <c r="G469" s="55" t="str">
        <f>IF(Commande!L329&lt;&gt;"",Commande!L329,"")</f>
        <v>M3</v>
      </c>
      <c r="H469" s="55" t="str">
        <f>IF(Commande!H329&lt;&gt;"",Commande!H329,"")</f>
        <v>C</v>
      </c>
      <c r="I469" s="55" t="str">
        <f>IF(Commande!I329&lt;&gt;"",Commande!I329,"")</f>
        <v/>
      </c>
      <c r="J469" s="55">
        <f>IF($J$9=36,Commande!AB329,IF($J$9=37,Commande!AC329,IF($J$9=38,Commande!AD329,IF($J$9=39,Commande!AE329,IF($J$9=40,Commande!AF329,IF($J$9=41,Commande!AG329,IF($J$9=42,Commande!AH329,IF($J$9=43,Commande!AI329,IF($J$9=44,Commande!AJ329,IF($J$9=45,Commande!AK329,IF($J$9=46,Commande!AL329,IF($J$9=47,Commande!AL329,IF($J$9=48,Commande!AM329,IF($J$9=49,Commande!AN329,IF($J$9=50,Commande!AO329,IF($J$9=51,Commande!AP329,IF($J$9=52,Commande!AQ329,IF($J$9=1,Commande!AR329,IF($J$9=2,Commande!AS329,IF($J$9=3,Commande!AT329,IF($J$9=4,Commande!AU329,IF($J$9=5,Commande!AV329,IF($J$9=6,Commande!AW329,IF($J$9=7,Commande!AX329,IF($J$9=8,Commande!AY329,IF($J$9=9,Commande!AZ329,IF($J$9=10,Commande!BA329,IF($J$9=11,Commande!BB329,IF($J$9=12,Commande!BC329,IF($J$9=13,Commande!BD329,IF($J$9=14,Commande!BE329,IF($J$9=15,Commande!BF329,IF($J$9=16,Commande!BG329,IF($J$9=17,Commande!BH329,IF($J$9=18,Commande!BI329,IF($J$9=19,Commande!BJ329,IF($J$9=20,Commande!BK329,IF($J$9=21,Commande!BL329,IF($J$9=22,Commande!BM329,IF($J$9=23,Commande!BN329,IF($J$9=24,Commande!BO329,IF($J$9=25,Commande!BP329,IF($J$9=26,Commande!R329,IF($J$9=27,Commande!S329,IF($J$9=28,Commande!T329,IF($J$9=29,Commande!U329,IF($J$9=30,Commande!V329,IF($J$9=31,Commande!W329,IF($J$9=32,Commande!X329,IF($J$9=33,Commande!Y329,IF($J$9=34,Commande!Z329,IF($J$9=35,Commande!AA329,))))))))))))))))))))))))))))))))))))))))))))))))))))</f>
        <v>0</v>
      </c>
      <c r="K469" s="55" t="str">
        <f>IF(Commande!O329=0,"","Erreur")</f>
        <v/>
      </c>
    </row>
    <row r="470" spans="1:11" hidden="1">
      <c r="A470" s="91"/>
      <c r="B470" s="91"/>
      <c r="C470" s="92" t="s">
        <v>575</v>
      </c>
      <c r="D470" s="92"/>
      <c r="E470" s="91"/>
      <c r="F470" s="91"/>
      <c r="G470" s="91"/>
      <c r="H470" s="91"/>
      <c r="I470" s="91"/>
      <c r="J470" s="91">
        <f>SUBTOTAL(9,J469:J469)</f>
        <v>0</v>
      </c>
      <c r="K470" s="91"/>
    </row>
    <row r="471" spans="1:11">
      <c r="A471" s="55">
        <f>IF(Commande!A330&lt;&gt;"",Commande!A330,"")</f>
        <v>10689</v>
      </c>
      <c r="B471" s="55" t="str">
        <f>IF(Commande!J330&lt;&gt;"",Commande!J330,"")</f>
        <v>S10</v>
      </c>
      <c r="C471" s="59" t="str">
        <f>IF(Commande!B330&lt;&gt;"",Commande!B330,"")</f>
        <v>ROMARIN OFFICINAL</v>
      </c>
      <c r="D471" s="59" t="str">
        <f>IF(Commande!C330&lt;&gt;"",Commande!C330,"")</f>
        <v>Erigé</v>
      </c>
      <c r="E471" s="55">
        <f>IF(Commande!F330&lt;&gt;"",Commande!F330,"")</f>
        <v>12</v>
      </c>
      <c r="F471" s="55" t="str">
        <f>IF(Commande!D330&lt;&gt;"",Commande!D330,"")</f>
        <v>B</v>
      </c>
      <c r="G471" s="55" t="str">
        <f>IF(Commande!L330&lt;&gt;"",Commande!L330,"")</f>
        <v>M3</v>
      </c>
      <c r="H471" s="55" t="str">
        <f>IF(Commande!H330&lt;&gt;"",Commande!H330,"")</f>
        <v>A</v>
      </c>
      <c r="I471" s="55" t="str">
        <f>IF(Commande!I330&lt;&gt;"",Commande!I330,"")</f>
        <v/>
      </c>
      <c r="J471" s="55">
        <f>IF($J$9=36,Commande!AB330,IF($J$9=37,Commande!AC330,IF($J$9=38,Commande!AD330,IF($J$9=39,Commande!AE330,IF($J$9=40,Commande!AF330,IF($J$9=41,Commande!AG330,IF($J$9=42,Commande!AH330,IF($J$9=43,Commande!AI330,IF($J$9=44,Commande!AJ330,IF($J$9=45,Commande!AK330,IF($J$9=46,Commande!AL330,IF($J$9=47,Commande!AL330,IF($J$9=48,Commande!AM330,IF($J$9=49,Commande!AN330,IF($J$9=50,Commande!AO330,IF($J$9=51,Commande!AP330,IF($J$9=52,Commande!AQ330,IF($J$9=1,Commande!AR330,IF($J$9=2,Commande!AS330,IF($J$9=3,Commande!AT330,IF($J$9=4,Commande!AU330,IF($J$9=5,Commande!AV330,IF($J$9=6,Commande!AW330,IF($J$9=7,Commande!AX330,IF($J$9=8,Commande!AY330,IF($J$9=9,Commande!AZ330,IF($J$9=10,Commande!BA330,IF($J$9=11,Commande!BB330,IF($J$9=12,Commande!BC330,IF($J$9=13,Commande!BD330,IF($J$9=14,Commande!BE330,IF($J$9=15,Commande!BF330,IF($J$9=16,Commande!BG330,IF($J$9=17,Commande!BH330,IF($J$9=18,Commande!BI330,IF($J$9=19,Commande!BJ330,IF($J$9=20,Commande!BK330,IF($J$9=21,Commande!BL330,IF($J$9=22,Commande!BM330,IF($J$9=23,Commande!BN330,IF($J$9=24,Commande!BO330,IF($J$9=25,Commande!BP330,IF($J$9=26,Commande!R330,IF($J$9=27,Commande!S330,IF($J$9=28,Commande!T330,IF($J$9=29,Commande!U330,IF($J$9=30,Commande!V330,IF($J$9=31,Commande!W330,IF($J$9=32,Commande!X330,IF($J$9=33,Commande!Y330,IF($J$9=34,Commande!Z330,IF($J$9=35,Commande!AA330,))))))))))))))))))))))))))))))))))))))))))))))))))))</f>
        <v>0</v>
      </c>
      <c r="K471" s="55" t="str">
        <f>IF(Commande!O330=0,"","Erreur")</f>
        <v/>
      </c>
    </row>
    <row r="472" spans="1:11">
      <c r="A472" s="55">
        <f>IF(Commande!A331&lt;&gt;"",Commande!A331,"")</f>
        <v>11690</v>
      </c>
      <c r="B472" s="55" t="str">
        <f>IF(Commande!J331&lt;&gt;"",Commande!J331,"")</f>
        <v>S10</v>
      </c>
      <c r="C472" s="59" t="str">
        <f>IF(Commande!B331&lt;&gt;"",Commande!B331,"")</f>
        <v>ROMARIN OFFICINAL</v>
      </c>
      <c r="D472" s="59" t="str">
        <f>IF(Commande!C331&lt;&gt;"",Commande!C331,"")</f>
        <v>Rampant Pointe du raz</v>
      </c>
      <c r="E472" s="55">
        <f>IF(Commande!F331&lt;&gt;"",Commande!F331,"")</f>
        <v>12</v>
      </c>
      <c r="F472" s="55" t="str">
        <f>IF(Commande!D331&lt;&gt;"",Commande!D331,"")</f>
        <v>B</v>
      </c>
      <c r="G472" s="55" t="str">
        <f>IF(Commande!L331&lt;&gt;"",Commande!L331,"")</f>
        <v>M3</v>
      </c>
      <c r="H472" s="55" t="str">
        <f>IF(Commande!H331&lt;&gt;"",Commande!H331,"")</f>
        <v>A</v>
      </c>
      <c r="I472" s="55" t="str">
        <f>IF(Commande!I331&lt;&gt;"",Commande!I331,"")</f>
        <v/>
      </c>
      <c r="J472" s="55">
        <f>IF($J$9=36,Commande!AB331,IF($J$9=37,Commande!AC331,IF($J$9=38,Commande!AD331,IF($J$9=39,Commande!AE331,IF($J$9=40,Commande!AF331,IF($J$9=41,Commande!AG331,IF($J$9=42,Commande!AH331,IF($J$9=43,Commande!AI331,IF($J$9=44,Commande!AJ331,IF($J$9=45,Commande!AK331,IF($J$9=46,Commande!AL331,IF($J$9=47,Commande!AL331,IF($J$9=48,Commande!AM331,IF($J$9=49,Commande!AN331,IF($J$9=50,Commande!AO331,IF($J$9=51,Commande!AP331,IF($J$9=52,Commande!AQ331,IF($J$9=1,Commande!AR331,IF($J$9=2,Commande!AS331,IF($J$9=3,Commande!AT331,IF($J$9=4,Commande!AU331,IF($J$9=5,Commande!AV331,IF($J$9=6,Commande!AW331,IF($J$9=7,Commande!AX331,IF($J$9=8,Commande!AY331,IF($J$9=9,Commande!AZ331,IF($J$9=10,Commande!BA331,IF($J$9=11,Commande!BB331,IF($J$9=12,Commande!BC331,IF($J$9=13,Commande!BD331,IF($J$9=14,Commande!BE331,IF($J$9=15,Commande!BF331,IF($J$9=16,Commande!BG331,IF($J$9=17,Commande!BH331,IF($J$9=18,Commande!BI331,IF($J$9=19,Commande!BJ331,IF($J$9=20,Commande!BK331,IF($J$9=21,Commande!BL331,IF($J$9=22,Commande!BM331,IF($J$9=23,Commande!BN331,IF($J$9=24,Commande!BO331,IF($J$9=25,Commande!BP331,IF($J$9=26,Commande!R331,IF($J$9=27,Commande!S331,IF($J$9=28,Commande!T331,IF($J$9=29,Commande!U331,IF($J$9=30,Commande!V331,IF($J$9=31,Commande!W331,IF($J$9=32,Commande!X331,IF($J$9=33,Commande!Y331,IF($J$9=34,Commande!Z331,IF($J$9=35,Commande!AA331,))))))))))))))))))))))))))))))))))))))))))))))))))))</f>
        <v>0</v>
      </c>
      <c r="K472" s="55" t="str">
        <f>IF(Commande!O331=0,"","Erreur")</f>
        <v/>
      </c>
    </row>
    <row r="473" spans="1:11" hidden="1">
      <c r="A473" s="91"/>
      <c r="B473" s="91"/>
      <c r="C473" s="92" t="s">
        <v>587</v>
      </c>
      <c r="D473" s="92"/>
      <c r="E473" s="91"/>
      <c r="F473" s="91"/>
      <c r="G473" s="91"/>
      <c r="H473" s="91"/>
      <c r="I473" s="91"/>
      <c r="J473" s="91">
        <f>SUBTOTAL(9,J471:J472)</f>
        <v>0</v>
      </c>
      <c r="K473" s="91"/>
    </row>
    <row r="474" spans="1:11">
      <c r="A474" s="55">
        <f>IF(Commande!A332&lt;&gt;"",Commande!A332,"")</f>
        <v>2881</v>
      </c>
      <c r="B474" s="55" t="str">
        <f>IF(Commande!J332&lt;&gt;"",Commande!J332,"")</f>
        <v>S3B</v>
      </c>
      <c r="C474" s="59" t="str">
        <f>IF(Commande!B332&lt;&gt;"",Commande!B332,"")</f>
        <v>SANTOLINE</v>
      </c>
      <c r="D474" s="59" t="str">
        <f>IF(Commande!C332&lt;&gt;"",Commande!C332,"")</f>
        <v>Grise</v>
      </c>
      <c r="E474" s="55">
        <f>IF(Commande!F332&lt;&gt;"",Commande!F332,"")</f>
        <v>10</v>
      </c>
      <c r="F474" s="55" t="str">
        <f>IF(Commande!D332&lt;&gt;"",Commande!D332,"")</f>
        <v>B</v>
      </c>
      <c r="G474" s="55" t="str">
        <f>IF(Commande!L332&lt;&gt;"",Commande!L332,"")</f>
        <v>M3</v>
      </c>
      <c r="H474" s="55" t="str">
        <f>IF(Commande!H332&lt;&gt;"",Commande!H332,"")</f>
        <v>E</v>
      </c>
      <c r="I474" s="55" t="str">
        <f>IF(Commande!I332&lt;&gt;"",Commande!I332,"")</f>
        <v/>
      </c>
      <c r="J474" s="55">
        <f>IF($J$9=36,Commande!AB332,IF($J$9=37,Commande!AC332,IF($J$9=38,Commande!AD332,IF($J$9=39,Commande!AE332,IF($J$9=40,Commande!AF332,IF($J$9=41,Commande!AG332,IF($J$9=42,Commande!AH332,IF($J$9=43,Commande!AI332,IF($J$9=44,Commande!AJ332,IF($J$9=45,Commande!AK332,IF($J$9=46,Commande!AL332,IF($J$9=47,Commande!AL332,IF($J$9=48,Commande!AM332,IF($J$9=49,Commande!AN332,IF($J$9=50,Commande!AO332,IF($J$9=51,Commande!AP332,IF($J$9=52,Commande!AQ332,IF($J$9=1,Commande!AR332,IF($J$9=2,Commande!AS332,IF($J$9=3,Commande!AT332,IF($J$9=4,Commande!AU332,IF($J$9=5,Commande!AV332,IF($J$9=6,Commande!AW332,IF($J$9=7,Commande!AX332,IF($J$9=8,Commande!AY332,IF($J$9=9,Commande!AZ332,IF($J$9=10,Commande!BA332,IF($J$9=11,Commande!BB332,IF($J$9=12,Commande!BC332,IF($J$9=13,Commande!BD332,IF($J$9=14,Commande!BE332,IF($J$9=15,Commande!BF332,IF($J$9=16,Commande!BG332,IF($J$9=17,Commande!BH332,IF($J$9=18,Commande!BI332,IF($J$9=19,Commande!BJ332,IF($J$9=20,Commande!BK332,IF($J$9=21,Commande!BL332,IF($J$9=22,Commande!BM332,IF($J$9=23,Commande!BN332,IF($J$9=24,Commande!BO332,IF($J$9=25,Commande!BP332,IF($J$9=26,Commande!R332,IF($J$9=27,Commande!S332,IF($J$9=28,Commande!T332,IF($J$9=29,Commande!U332,IF($J$9=30,Commande!V332,IF($J$9=31,Commande!W332,IF($J$9=32,Commande!X332,IF($J$9=33,Commande!Y332,IF($J$9=34,Commande!Z332,IF($J$9=35,Commande!AA332,))))))))))))))))))))))))))))))))))))))))))))))))))))</f>
        <v>0</v>
      </c>
      <c r="K474" s="55" t="str">
        <f>IF(Commande!O332=0,"","Erreur")</f>
        <v/>
      </c>
    </row>
    <row r="475" spans="1:11">
      <c r="A475" s="55">
        <f>IF(Commande!A333&lt;&gt;"",Commande!A333,"")</f>
        <v>15548</v>
      </c>
      <c r="B475" s="55" t="str">
        <f>IF(Commande!J333&lt;&gt;"",Commande!J333,"")</f>
        <v>S3B</v>
      </c>
      <c r="C475" s="59" t="str">
        <f>IF(Commande!B333&lt;&gt;"",Commande!B333,"")</f>
        <v>SANTOLINE</v>
      </c>
      <c r="D475" s="59" t="str">
        <f>IF(Commande!C333&lt;&gt;"",Commande!C333,"")</f>
        <v>Vert olive</v>
      </c>
      <c r="E475" s="55">
        <f>IF(Commande!F333&lt;&gt;"",Commande!F333,"")</f>
        <v>10</v>
      </c>
      <c r="F475" s="55" t="str">
        <f>IF(Commande!D333&lt;&gt;"",Commande!D333,"")</f>
        <v>B</v>
      </c>
      <c r="G475" s="55" t="str">
        <f>IF(Commande!L333&lt;&gt;"",Commande!L333,"")</f>
        <v>M3</v>
      </c>
      <c r="H475" s="55" t="str">
        <f>IF(Commande!H333&lt;&gt;"",Commande!H333,"")</f>
        <v>E</v>
      </c>
      <c r="I475" s="55" t="str">
        <f>IF(Commande!I333&lt;&gt;"",Commande!I333,"")</f>
        <v/>
      </c>
      <c r="J475" s="55">
        <f>IF($J$9=36,Commande!AB333,IF($J$9=37,Commande!AC333,IF($J$9=38,Commande!AD333,IF($J$9=39,Commande!AE333,IF($J$9=40,Commande!AF333,IF($J$9=41,Commande!AG333,IF($J$9=42,Commande!AH333,IF($J$9=43,Commande!AI333,IF($J$9=44,Commande!AJ333,IF($J$9=45,Commande!AK333,IF($J$9=46,Commande!AL333,IF($J$9=47,Commande!AL333,IF($J$9=48,Commande!AM333,IF($J$9=49,Commande!AN333,IF($J$9=50,Commande!AO333,IF($J$9=51,Commande!AP333,IF($J$9=52,Commande!AQ333,IF($J$9=1,Commande!AR333,IF($J$9=2,Commande!AS333,IF($J$9=3,Commande!AT333,IF($J$9=4,Commande!AU333,IF($J$9=5,Commande!AV333,IF($J$9=6,Commande!AW333,IF($J$9=7,Commande!AX333,IF($J$9=8,Commande!AY333,IF($J$9=9,Commande!AZ333,IF($J$9=10,Commande!BA333,IF($J$9=11,Commande!BB333,IF($J$9=12,Commande!BC333,IF($J$9=13,Commande!BD333,IF($J$9=14,Commande!BE333,IF($J$9=15,Commande!BF333,IF($J$9=16,Commande!BG333,IF($J$9=17,Commande!BH333,IF($J$9=18,Commande!BI333,IF($J$9=19,Commande!BJ333,IF($J$9=20,Commande!BK333,IF($J$9=21,Commande!BL333,IF($J$9=22,Commande!BM333,IF($J$9=23,Commande!BN333,IF($J$9=24,Commande!BO333,IF($J$9=25,Commande!BP333,IF($J$9=26,Commande!R333,IF($J$9=27,Commande!S333,IF($J$9=28,Commande!T333,IF($J$9=29,Commande!U333,IF($J$9=30,Commande!V333,IF($J$9=31,Commande!W333,IF($J$9=32,Commande!X333,IF($J$9=33,Commande!Y333,IF($J$9=34,Commande!Z333,IF($J$9=35,Commande!AA333,))))))))))))))))))))))))))))))))))))))))))))))))))))</f>
        <v>0</v>
      </c>
      <c r="K475" s="55" t="str">
        <f>IF(Commande!O333=0,"","Erreur")</f>
        <v/>
      </c>
    </row>
    <row r="476" spans="1:11" hidden="1">
      <c r="A476" s="91"/>
      <c r="B476" s="91"/>
      <c r="C476" s="92" t="s">
        <v>588</v>
      </c>
      <c r="D476" s="92"/>
      <c r="E476" s="91"/>
      <c r="F476" s="91"/>
      <c r="G476" s="91"/>
      <c r="H476" s="91"/>
      <c r="I476" s="91"/>
      <c r="J476" s="91">
        <f>SUBTOTAL(9,J474:J475)</f>
        <v>0</v>
      </c>
      <c r="K476" s="91"/>
    </row>
    <row r="477" spans="1:11">
      <c r="A477" s="55">
        <f>IF(Commande!A334&lt;&gt;"",Commande!A334,"")</f>
        <v>10947</v>
      </c>
      <c r="B477" s="55" t="str">
        <f>IF(Commande!J334&lt;&gt;"",Commande!J334,"")</f>
        <v>S2</v>
      </c>
      <c r="C477" s="59" t="str">
        <f>IF(Commande!B334&lt;&gt;"",Commande!B334,"")</f>
        <v>SARRIETTE VIVACE</v>
      </c>
      <c r="D477" s="59" t="str">
        <f>IF(Commande!C334&lt;&gt;"",Commande!C334,"")</f>
        <v>Satureja</v>
      </c>
      <c r="E477" s="55">
        <f>IF(Commande!F334&lt;&gt;"",Commande!F334,"")</f>
        <v>8</v>
      </c>
      <c r="F477" s="55" t="str">
        <f>IF(Commande!D334&lt;&gt;"",Commande!D334,"")</f>
        <v>B</v>
      </c>
      <c r="G477" s="55" t="str">
        <f>IF(Commande!L334&lt;&gt;"",Commande!L334,"")</f>
        <v>M3</v>
      </c>
      <c r="H477" s="55" t="str">
        <f>IF(Commande!H334&lt;&gt;"",Commande!H334,"")</f>
        <v>A</v>
      </c>
      <c r="I477" s="55" t="str">
        <f>IF(Commande!I334&lt;&gt;"",Commande!I334,"")</f>
        <v/>
      </c>
      <c r="J477" s="55">
        <f>IF($J$9=36,Commande!AB334,IF($J$9=37,Commande!AC334,IF($J$9=38,Commande!AD334,IF($J$9=39,Commande!AE334,IF($J$9=40,Commande!AF334,IF($J$9=41,Commande!AG334,IF($J$9=42,Commande!AH334,IF($J$9=43,Commande!AI334,IF($J$9=44,Commande!AJ334,IF($J$9=45,Commande!AK334,IF($J$9=46,Commande!AL334,IF($J$9=47,Commande!AL334,IF($J$9=48,Commande!AM334,IF($J$9=49,Commande!AN334,IF($J$9=50,Commande!AO334,IF($J$9=51,Commande!AP334,IF($J$9=52,Commande!AQ334,IF($J$9=1,Commande!AR334,IF($J$9=2,Commande!AS334,IF($J$9=3,Commande!AT334,IF($J$9=4,Commande!AU334,IF($J$9=5,Commande!AV334,IF($J$9=6,Commande!AW334,IF($J$9=7,Commande!AX334,IF($J$9=8,Commande!AY334,IF($J$9=9,Commande!AZ334,IF($J$9=10,Commande!BA334,IF($J$9=11,Commande!BB334,IF($J$9=12,Commande!BC334,IF($J$9=13,Commande!BD334,IF($J$9=14,Commande!BE334,IF($J$9=15,Commande!BF334,IF($J$9=16,Commande!BG334,IF($J$9=17,Commande!BH334,IF($J$9=18,Commande!BI334,IF($J$9=19,Commande!BJ334,IF($J$9=20,Commande!BK334,IF($J$9=21,Commande!BL334,IF($J$9=22,Commande!BM334,IF($J$9=23,Commande!BN334,IF($J$9=24,Commande!BO334,IF($J$9=25,Commande!BP334,IF($J$9=26,Commande!R334,IF($J$9=27,Commande!S334,IF($J$9=28,Commande!T334,IF($J$9=29,Commande!U334,IF($J$9=30,Commande!V334,IF($J$9=31,Commande!W334,IF($J$9=32,Commande!X334,IF($J$9=33,Commande!Y334,IF($J$9=34,Commande!Z334,IF($J$9=35,Commande!AA334,))))))))))))))))))))))))))))))))))))))))))))))))))))</f>
        <v>0</v>
      </c>
      <c r="K477" s="55" t="str">
        <f>IF(Commande!O334=0,"","Erreur")</f>
        <v/>
      </c>
    </row>
    <row r="478" spans="1:11" hidden="1">
      <c r="A478" s="91"/>
      <c r="B478" s="91"/>
      <c r="C478" s="92" t="s">
        <v>576</v>
      </c>
      <c r="D478" s="92"/>
      <c r="E478" s="91"/>
      <c r="F478" s="91"/>
      <c r="G478" s="91"/>
      <c r="H478" s="91"/>
      <c r="I478" s="91"/>
      <c r="J478" s="91">
        <f>SUBTOTAL(9,J477:J477)</f>
        <v>0</v>
      </c>
      <c r="K478" s="91"/>
    </row>
    <row r="479" spans="1:11">
      <c r="A479" s="55">
        <f>IF(Commande!A335&lt;&gt;"",Commande!A335,"")</f>
        <v>15532</v>
      </c>
      <c r="B479" s="55" t="str">
        <f>IF(Commande!J335&lt;&gt;"",Commande!J335,"")</f>
        <v>S4</v>
      </c>
      <c r="C479" s="59" t="str">
        <f>IF(Commande!B335&lt;&gt;"",Commande!B335,"")</f>
        <v>SAUGE</v>
      </c>
      <c r="D479" s="59" t="str">
        <f>IF(Commande!C335&lt;&gt;"",Commande!C335,"")</f>
        <v>Apiana blanche</v>
      </c>
      <c r="E479" s="55">
        <f>IF(Commande!F335&lt;&gt;"",Commande!F335,"")</f>
        <v>12</v>
      </c>
      <c r="F479" s="55" t="str">
        <f>IF(Commande!D335&lt;&gt;"",Commande!D335,"")</f>
        <v>S</v>
      </c>
      <c r="G479" s="55" t="str">
        <f>IF(Commande!L335&lt;&gt;"",Commande!L335,"")</f>
        <v>M3</v>
      </c>
      <c r="H479" s="55" t="str">
        <f>IF(Commande!H335&lt;&gt;"",Commande!H335,"")</f>
        <v>E</v>
      </c>
      <c r="I479" s="55" t="str">
        <f>IF(Commande!I335&lt;&gt;"",Commande!I335,"")</f>
        <v/>
      </c>
      <c r="J479" s="55">
        <f>IF($J$9=36,Commande!AB335,IF($J$9=37,Commande!AC335,IF($J$9=38,Commande!AD335,IF($J$9=39,Commande!AE335,IF($J$9=40,Commande!AF335,IF($J$9=41,Commande!AG335,IF($J$9=42,Commande!AH335,IF($J$9=43,Commande!AI335,IF($J$9=44,Commande!AJ335,IF($J$9=45,Commande!AK335,IF($J$9=46,Commande!AL335,IF($J$9=47,Commande!AL335,IF($J$9=48,Commande!AM335,IF($J$9=49,Commande!AN335,IF($J$9=50,Commande!AO335,IF($J$9=51,Commande!AP335,IF($J$9=52,Commande!AQ335,IF($J$9=1,Commande!AR335,IF($J$9=2,Commande!AS335,IF($J$9=3,Commande!AT335,IF($J$9=4,Commande!AU335,IF($J$9=5,Commande!AV335,IF($J$9=6,Commande!AW335,IF($J$9=7,Commande!AX335,IF($J$9=8,Commande!AY335,IF($J$9=9,Commande!AZ335,IF($J$9=10,Commande!BA335,IF($J$9=11,Commande!BB335,IF($J$9=12,Commande!BC335,IF($J$9=13,Commande!BD335,IF($J$9=14,Commande!BE335,IF($J$9=15,Commande!BF335,IF($J$9=16,Commande!BG335,IF($J$9=17,Commande!BH335,IF($J$9=18,Commande!BI335,IF($J$9=19,Commande!BJ335,IF($J$9=20,Commande!BK335,IF($J$9=21,Commande!BL335,IF($J$9=22,Commande!BM335,IF($J$9=23,Commande!BN335,IF($J$9=24,Commande!BO335,IF($J$9=25,Commande!BP335,IF($J$9=26,Commande!R335,IF($J$9=27,Commande!S335,IF($J$9=28,Commande!T335,IF($J$9=29,Commande!U335,IF($J$9=30,Commande!V335,IF($J$9=31,Commande!W335,IF($J$9=32,Commande!X335,IF($J$9=33,Commande!Y335,IF($J$9=34,Commande!Z335,IF($J$9=35,Commande!AA335,))))))))))))))))))))))))))))))))))))))))))))))))))))</f>
        <v>0</v>
      </c>
      <c r="K479" s="55" t="str">
        <f>IF(Commande!O335=0,"","Erreur")</f>
        <v/>
      </c>
    </row>
    <row r="480" spans="1:11" hidden="1">
      <c r="A480" s="91"/>
      <c r="B480" s="91"/>
      <c r="C480" s="92" t="s">
        <v>559</v>
      </c>
      <c r="D480" s="92"/>
      <c r="E480" s="91"/>
      <c r="F480" s="91"/>
      <c r="G480" s="91"/>
      <c r="H480" s="91"/>
      <c r="I480" s="91"/>
      <c r="J480" s="91">
        <f>SUBTOTAL(9,J479:J479)</f>
        <v>0</v>
      </c>
      <c r="K480" s="91"/>
    </row>
    <row r="481" spans="1:11">
      <c r="A481" s="55">
        <f>IF(Commande!A336&lt;&gt;"",Commande!A336,"")</f>
        <v>2383</v>
      </c>
      <c r="B481" s="55" t="str">
        <f>IF(Commande!J336&lt;&gt;"",Commande!J336,"")</f>
        <v>S1</v>
      </c>
      <c r="C481" s="59" t="str">
        <f>IF(Commande!B336&lt;&gt;"",Commande!B336,"")</f>
        <v>SAUGE OFFICINALE</v>
      </c>
      <c r="D481" s="59" t="str">
        <f>IF(Commande!C336&lt;&gt;"",Commande!C336,"")</f>
        <v>Tricolore</v>
      </c>
      <c r="E481" s="55">
        <f>IF(Commande!F336&lt;&gt;"",Commande!F336,"")</f>
        <v>6</v>
      </c>
      <c r="F481" s="55" t="str">
        <f>IF(Commande!D336&lt;&gt;"",Commande!D336,"")</f>
        <v>B</v>
      </c>
      <c r="G481" s="55" t="str">
        <f>IF(Commande!L336&lt;&gt;"",Commande!L336,"")</f>
        <v>M3</v>
      </c>
      <c r="H481" s="55" t="str">
        <f>IF(Commande!H336&lt;&gt;"",Commande!H336,"")</f>
        <v>A</v>
      </c>
      <c r="I481" s="55" t="str">
        <f>IF(Commande!I336&lt;&gt;"",Commande!I336,"")</f>
        <v/>
      </c>
      <c r="J481" s="55">
        <f>IF($J$9=36,Commande!AB336,IF($J$9=37,Commande!AC336,IF($J$9=38,Commande!AD336,IF($J$9=39,Commande!AE336,IF($J$9=40,Commande!AF336,IF($J$9=41,Commande!AG336,IF($J$9=42,Commande!AH336,IF($J$9=43,Commande!AI336,IF($J$9=44,Commande!AJ336,IF($J$9=45,Commande!AK336,IF($J$9=46,Commande!AL336,IF($J$9=47,Commande!AL336,IF($J$9=48,Commande!AM336,IF($J$9=49,Commande!AN336,IF($J$9=50,Commande!AO336,IF($J$9=51,Commande!AP336,IF($J$9=52,Commande!AQ336,IF($J$9=1,Commande!AR336,IF($J$9=2,Commande!AS336,IF($J$9=3,Commande!AT336,IF($J$9=4,Commande!AU336,IF($J$9=5,Commande!AV336,IF($J$9=6,Commande!AW336,IF($J$9=7,Commande!AX336,IF($J$9=8,Commande!AY336,IF($J$9=9,Commande!AZ336,IF($J$9=10,Commande!BA336,IF($J$9=11,Commande!BB336,IF($J$9=12,Commande!BC336,IF($J$9=13,Commande!BD336,IF($J$9=14,Commande!BE336,IF($J$9=15,Commande!BF336,IF($J$9=16,Commande!BG336,IF($J$9=17,Commande!BH336,IF($J$9=18,Commande!BI336,IF($J$9=19,Commande!BJ336,IF($J$9=20,Commande!BK336,IF($J$9=21,Commande!BL336,IF($J$9=22,Commande!BM336,IF($J$9=23,Commande!BN336,IF($J$9=24,Commande!BO336,IF($J$9=25,Commande!BP336,IF($J$9=26,Commande!R336,IF($J$9=27,Commande!S336,IF($J$9=28,Commande!T336,IF($J$9=29,Commande!U336,IF($J$9=30,Commande!V336,IF($J$9=31,Commande!W336,IF($J$9=32,Commande!X336,IF($J$9=33,Commande!Y336,IF($J$9=34,Commande!Z336,IF($J$9=35,Commande!AA336,))))))))))))))))))))))))))))))))))))))))))))))))))))</f>
        <v>0</v>
      </c>
      <c r="K481" s="55" t="str">
        <f>IF(Commande!O336=0,"","Erreur")</f>
        <v/>
      </c>
    </row>
    <row r="482" spans="1:11">
      <c r="A482" s="55">
        <f>IF(Commande!A337&lt;&gt;"",Commande!A337,"")</f>
        <v>10690</v>
      </c>
      <c r="B482" s="55" t="str">
        <f>IF(Commande!J337&lt;&gt;"",Commande!J337,"")</f>
        <v>S1</v>
      </c>
      <c r="C482" s="59" t="str">
        <f>IF(Commande!B337&lt;&gt;"",Commande!B337,"")</f>
        <v>SAUGE OFFICINALE</v>
      </c>
      <c r="D482" s="59" t="str">
        <f>IF(Commande!C337&lt;&gt;"",Commande!C337,"")</f>
        <v>Verte</v>
      </c>
      <c r="E482" s="55">
        <f>IF(Commande!F337&lt;&gt;"",Commande!F337,"")</f>
        <v>6</v>
      </c>
      <c r="F482" s="55" t="str">
        <f>IF(Commande!D337&lt;&gt;"",Commande!D337,"")</f>
        <v>B</v>
      </c>
      <c r="G482" s="55" t="str">
        <f>IF(Commande!L337&lt;&gt;"",Commande!L337,"")</f>
        <v>M3</v>
      </c>
      <c r="H482" s="55" t="str">
        <f>IF(Commande!H337&lt;&gt;"",Commande!H337,"")</f>
        <v>B</v>
      </c>
      <c r="I482" s="55" t="str">
        <f>IF(Commande!I337&lt;&gt;"",Commande!I337,"")</f>
        <v/>
      </c>
      <c r="J482" s="55">
        <f>IF($J$9=36,Commande!AB337,IF($J$9=37,Commande!AC337,IF($J$9=38,Commande!AD337,IF($J$9=39,Commande!AE337,IF($J$9=40,Commande!AF337,IF($J$9=41,Commande!AG337,IF($J$9=42,Commande!AH337,IF($J$9=43,Commande!AI337,IF($J$9=44,Commande!AJ337,IF($J$9=45,Commande!AK337,IF($J$9=46,Commande!AL337,IF($J$9=47,Commande!AL337,IF($J$9=48,Commande!AM337,IF($J$9=49,Commande!AN337,IF($J$9=50,Commande!AO337,IF($J$9=51,Commande!AP337,IF($J$9=52,Commande!AQ337,IF($J$9=1,Commande!AR337,IF($J$9=2,Commande!AS337,IF($J$9=3,Commande!AT337,IF($J$9=4,Commande!AU337,IF($J$9=5,Commande!AV337,IF($J$9=6,Commande!AW337,IF($J$9=7,Commande!AX337,IF($J$9=8,Commande!AY337,IF($J$9=9,Commande!AZ337,IF($J$9=10,Commande!BA337,IF($J$9=11,Commande!BB337,IF($J$9=12,Commande!BC337,IF($J$9=13,Commande!BD337,IF($J$9=14,Commande!BE337,IF($J$9=15,Commande!BF337,IF($J$9=16,Commande!BG337,IF($J$9=17,Commande!BH337,IF($J$9=18,Commande!BI337,IF($J$9=19,Commande!BJ337,IF($J$9=20,Commande!BK337,IF($J$9=21,Commande!BL337,IF($J$9=22,Commande!BM337,IF($J$9=23,Commande!BN337,IF($J$9=24,Commande!BO337,IF($J$9=25,Commande!BP337,IF($J$9=26,Commande!R337,IF($J$9=27,Commande!S337,IF($J$9=28,Commande!T337,IF($J$9=29,Commande!U337,IF($J$9=30,Commande!V337,IF($J$9=31,Commande!W337,IF($J$9=32,Commande!X337,IF($J$9=33,Commande!Y337,IF($J$9=34,Commande!Z337,IF($J$9=35,Commande!AA337,))))))))))))))))))))))))))))))))))))))))))))))))))))</f>
        <v>0</v>
      </c>
      <c r="K482" s="55" t="str">
        <f>IF(Commande!O337=0,"","Erreur")</f>
        <v/>
      </c>
    </row>
    <row r="483" spans="1:11" hidden="1">
      <c r="A483" s="91"/>
      <c r="B483" s="91"/>
      <c r="C483" s="92" t="s">
        <v>589</v>
      </c>
      <c r="D483" s="92"/>
      <c r="E483" s="91"/>
      <c r="F483" s="91"/>
      <c r="G483" s="91"/>
      <c r="H483" s="91"/>
      <c r="I483" s="91"/>
      <c r="J483" s="91">
        <f>SUBTOTAL(9,J481:J482)</f>
        <v>0</v>
      </c>
      <c r="K483" s="91"/>
    </row>
    <row r="484" spans="1:11">
      <c r="A484" s="55">
        <f>IF(Commande!A338&lt;&gt;"",Commande!A338,"")</f>
        <v>10692</v>
      </c>
      <c r="B484" s="55" t="str">
        <f>IF(Commande!J338&lt;&gt;"",Commande!J338,"")</f>
        <v>S3B</v>
      </c>
      <c r="C484" s="59" t="str">
        <f>IF(Commande!B338&lt;&gt;"",Commande!B338,"")</f>
        <v>THYM</v>
      </c>
      <c r="D484" s="59" t="str">
        <f>IF(Commande!C338&lt;&gt;"",Commande!C338,"")</f>
        <v>Citron</v>
      </c>
      <c r="E484" s="55">
        <f>IF(Commande!F338&lt;&gt;"",Commande!F338,"")</f>
        <v>8</v>
      </c>
      <c r="F484" s="55" t="str">
        <f>IF(Commande!D338&lt;&gt;"",Commande!D338,"")</f>
        <v>B</v>
      </c>
      <c r="G484" s="55" t="str">
        <f>IF(Commande!L338&lt;&gt;"",Commande!L338,"")</f>
        <v>M3</v>
      </c>
      <c r="H484" s="55" t="str">
        <f>IF(Commande!H338&lt;&gt;"",Commande!H338,"")</f>
        <v>A</v>
      </c>
      <c r="I484" s="55" t="str">
        <f>IF(Commande!I338&lt;&gt;"",Commande!I338,"")</f>
        <v/>
      </c>
      <c r="J484" s="55">
        <f>IF($J$9=36,Commande!AB338,IF($J$9=37,Commande!AC338,IF($J$9=38,Commande!AD338,IF($J$9=39,Commande!AE338,IF($J$9=40,Commande!AF338,IF($J$9=41,Commande!AG338,IF($J$9=42,Commande!AH338,IF($J$9=43,Commande!AI338,IF($J$9=44,Commande!AJ338,IF($J$9=45,Commande!AK338,IF($J$9=46,Commande!AL338,IF($J$9=47,Commande!AL338,IF($J$9=48,Commande!AM338,IF($J$9=49,Commande!AN338,IF($J$9=50,Commande!AO338,IF($J$9=51,Commande!AP338,IF($J$9=52,Commande!AQ338,IF($J$9=1,Commande!AR338,IF($J$9=2,Commande!AS338,IF($J$9=3,Commande!AT338,IF($J$9=4,Commande!AU338,IF($J$9=5,Commande!AV338,IF($J$9=6,Commande!AW338,IF($J$9=7,Commande!AX338,IF($J$9=8,Commande!AY338,IF($J$9=9,Commande!AZ338,IF($J$9=10,Commande!BA338,IF($J$9=11,Commande!BB338,IF($J$9=12,Commande!BC338,IF($J$9=13,Commande!BD338,IF($J$9=14,Commande!BE338,IF($J$9=15,Commande!BF338,IF($J$9=16,Commande!BG338,IF($J$9=17,Commande!BH338,IF($J$9=18,Commande!BI338,IF($J$9=19,Commande!BJ338,IF($J$9=20,Commande!BK338,IF($J$9=21,Commande!BL338,IF($J$9=22,Commande!BM338,IF($J$9=23,Commande!BN338,IF($J$9=24,Commande!BO338,IF($J$9=25,Commande!BP338,IF($J$9=26,Commande!R338,IF($J$9=27,Commande!S338,IF($J$9=28,Commande!T338,IF($J$9=29,Commande!U338,IF($J$9=30,Commande!V338,IF($J$9=31,Commande!W338,IF($J$9=32,Commande!X338,IF($J$9=33,Commande!Y338,IF($J$9=34,Commande!Z338,IF($J$9=35,Commande!AA338,))))))))))))))))))))))))))))))))))))))))))))))))))))</f>
        <v>0</v>
      </c>
      <c r="K484" s="55" t="str">
        <f>IF(Commande!O338=0,"","Erreur")</f>
        <v/>
      </c>
    </row>
    <row r="485" spans="1:11">
      <c r="A485" s="55">
        <f>IF(Commande!A339&lt;&gt;"",Commande!A339,"")</f>
        <v>22833</v>
      </c>
      <c r="B485" s="55" t="str">
        <f>IF(Commande!J339&lt;&gt;"",Commande!J339,"")</f>
        <v>S3B</v>
      </c>
      <c r="C485" s="59" t="str">
        <f>IF(Commande!B339&lt;&gt;"",Commande!B339,"")</f>
        <v>THYM</v>
      </c>
      <c r="D485" s="59" t="str">
        <f>IF(Commande!C339&lt;&gt;"",Commande!C339,"")</f>
        <v>Citron panaché jaune</v>
      </c>
      <c r="E485" s="55">
        <f>IF(Commande!F339&lt;&gt;"",Commande!F339,"")</f>
        <v>8</v>
      </c>
      <c r="F485" s="55" t="str">
        <f>IF(Commande!D339&lt;&gt;"",Commande!D339,"")</f>
        <v>B</v>
      </c>
      <c r="G485" s="55" t="str">
        <f>IF(Commande!L339&lt;&gt;"",Commande!L339,"")</f>
        <v>M3</v>
      </c>
      <c r="H485" s="55" t="str">
        <f>IF(Commande!H339&lt;&gt;"",Commande!H339,"")</f>
        <v>A</v>
      </c>
      <c r="I485" s="55" t="str">
        <f>IF(Commande!I339&lt;&gt;"",Commande!I339,"")</f>
        <v/>
      </c>
      <c r="J485" s="55">
        <f>IF($J$9=36,Commande!AB339,IF($J$9=37,Commande!AC339,IF($J$9=38,Commande!AD339,IF($J$9=39,Commande!AE339,IF($J$9=40,Commande!AF339,IF($J$9=41,Commande!AG339,IF($J$9=42,Commande!AH339,IF($J$9=43,Commande!AI339,IF($J$9=44,Commande!AJ339,IF($J$9=45,Commande!AK339,IF($J$9=46,Commande!AL339,IF($J$9=47,Commande!AL339,IF($J$9=48,Commande!AM339,IF($J$9=49,Commande!AN339,IF($J$9=50,Commande!AO339,IF($J$9=51,Commande!AP339,IF($J$9=52,Commande!AQ339,IF($J$9=1,Commande!AR339,IF($J$9=2,Commande!AS339,IF($J$9=3,Commande!AT339,IF($J$9=4,Commande!AU339,IF($J$9=5,Commande!AV339,IF($J$9=6,Commande!AW339,IF($J$9=7,Commande!AX339,IF($J$9=8,Commande!AY339,IF($J$9=9,Commande!AZ339,IF($J$9=10,Commande!BA339,IF($J$9=11,Commande!BB339,IF($J$9=12,Commande!BC339,IF($J$9=13,Commande!BD339,IF($J$9=14,Commande!BE339,IF($J$9=15,Commande!BF339,IF($J$9=16,Commande!BG339,IF($J$9=17,Commande!BH339,IF($J$9=18,Commande!BI339,IF($J$9=19,Commande!BJ339,IF($J$9=20,Commande!BK339,IF($J$9=21,Commande!BL339,IF($J$9=22,Commande!BM339,IF($J$9=23,Commande!BN339,IF($J$9=24,Commande!BO339,IF($J$9=25,Commande!BP339,IF($J$9=26,Commande!R339,IF($J$9=27,Commande!S339,IF($J$9=28,Commande!T339,IF($J$9=29,Commande!U339,IF($J$9=30,Commande!V339,IF($J$9=31,Commande!W339,IF($J$9=32,Commande!X339,IF($J$9=33,Commande!Y339,IF($J$9=34,Commande!Z339,IF($J$9=35,Commande!AA339,))))))))))))))))))))))))))))))))))))))))))))))))))))</f>
        <v>0</v>
      </c>
      <c r="K485" s="55" t="str">
        <f>IF(Commande!O339=0,"","Erreur")</f>
        <v/>
      </c>
    </row>
    <row r="486" spans="1:11">
      <c r="A486" s="55">
        <f>IF(Commande!A340&lt;&gt;"",Commande!A340,"")</f>
        <v>10691</v>
      </c>
      <c r="B486" s="55" t="str">
        <f>IF(Commande!J340&lt;&gt;"",Commande!J340,"")</f>
        <v>S3B</v>
      </c>
      <c r="C486" s="59" t="str">
        <f>IF(Commande!B340&lt;&gt;"",Commande!B340,"")</f>
        <v>THYM</v>
      </c>
      <c r="D486" s="59" t="str">
        <f>IF(Commande!C340&lt;&gt;"",Commande!C340,"")</f>
        <v>Commun d hiver</v>
      </c>
      <c r="E486" s="55">
        <f>IF(Commande!F340&lt;&gt;"",Commande!F340,"")</f>
        <v>10</v>
      </c>
      <c r="F486" s="55" t="str">
        <f>IF(Commande!D340&lt;&gt;"",Commande!D340,"")</f>
        <v>B</v>
      </c>
      <c r="G486" s="55" t="str">
        <f>IF(Commande!L340&lt;&gt;"",Commande!L340,"")</f>
        <v>M3</v>
      </c>
      <c r="H486" s="55" t="str">
        <f>IF(Commande!H340&lt;&gt;"",Commande!H340,"")</f>
        <v>A</v>
      </c>
      <c r="I486" s="55" t="str">
        <f>IF(Commande!I340&lt;&gt;"",Commande!I340,"")</f>
        <v/>
      </c>
      <c r="J486" s="55">
        <f>IF($J$9=36,Commande!AB340,IF($J$9=37,Commande!AC340,IF($J$9=38,Commande!AD340,IF($J$9=39,Commande!AE340,IF($J$9=40,Commande!AF340,IF($J$9=41,Commande!AG340,IF($J$9=42,Commande!AH340,IF($J$9=43,Commande!AI340,IF($J$9=44,Commande!AJ340,IF($J$9=45,Commande!AK340,IF($J$9=46,Commande!AL340,IF($J$9=47,Commande!AL340,IF($J$9=48,Commande!AM340,IF($J$9=49,Commande!AN340,IF($J$9=50,Commande!AO340,IF($J$9=51,Commande!AP340,IF($J$9=52,Commande!AQ340,IF($J$9=1,Commande!AR340,IF($J$9=2,Commande!AS340,IF($J$9=3,Commande!AT340,IF($J$9=4,Commande!AU340,IF($J$9=5,Commande!AV340,IF($J$9=6,Commande!AW340,IF($J$9=7,Commande!AX340,IF($J$9=8,Commande!AY340,IF($J$9=9,Commande!AZ340,IF($J$9=10,Commande!BA340,IF($J$9=11,Commande!BB340,IF($J$9=12,Commande!BC340,IF($J$9=13,Commande!BD340,IF($J$9=14,Commande!BE340,IF($J$9=15,Commande!BF340,IF($J$9=16,Commande!BG340,IF($J$9=17,Commande!BH340,IF($J$9=18,Commande!BI340,IF($J$9=19,Commande!BJ340,IF($J$9=20,Commande!BK340,IF($J$9=21,Commande!BL340,IF($J$9=22,Commande!BM340,IF($J$9=23,Commande!BN340,IF($J$9=24,Commande!BO340,IF($J$9=25,Commande!BP340,IF($J$9=26,Commande!R340,IF($J$9=27,Commande!S340,IF($J$9=28,Commande!T340,IF($J$9=29,Commande!U340,IF($J$9=30,Commande!V340,IF($J$9=31,Commande!W340,IF($J$9=32,Commande!X340,IF($J$9=33,Commande!Y340,IF($J$9=34,Commande!Z340,IF($J$9=35,Commande!AA340,))))))))))))))))))))))))))))))))))))))))))))))))))))</f>
        <v>0</v>
      </c>
      <c r="K486" s="55" t="str">
        <f>IF(Commande!O340=0,"","Erreur")</f>
        <v/>
      </c>
    </row>
    <row r="487" spans="1:11">
      <c r="A487" s="55">
        <f>IF(Commande!A341&lt;&gt;"",Commande!A341,"")</f>
        <v>26837</v>
      </c>
      <c r="B487" s="55" t="str">
        <f>IF(Commande!J341&lt;&gt;"",Commande!J341,"")</f>
        <v>S3B</v>
      </c>
      <c r="C487" s="59" t="str">
        <f>IF(Commande!B341&lt;&gt;"",Commande!B341,"")</f>
        <v>THYM</v>
      </c>
      <c r="D487" s="59" t="str">
        <f>IF(Commande!C341&lt;&gt;"",Commande!C341,"")</f>
        <v>Faustino</v>
      </c>
      <c r="E487" s="55">
        <f>IF(Commande!F341&lt;&gt;"",Commande!F341,"")</f>
        <v>10</v>
      </c>
      <c r="F487" s="55" t="str">
        <f>IF(Commande!D341&lt;&gt;"",Commande!D341,"")</f>
        <v>B</v>
      </c>
      <c r="G487" s="55" t="str">
        <f>IF(Commande!L341&lt;&gt;"",Commande!L341,"")</f>
        <v>M3</v>
      </c>
      <c r="H487" s="55" t="str">
        <f>IF(Commande!H341&lt;&gt;"",Commande!H341,"")</f>
        <v>A</v>
      </c>
      <c r="I487" s="55" t="str">
        <f>IF(Commande!I341&lt;&gt;"",Commande!I341,"")</f>
        <v/>
      </c>
      <c r="J487" s="55">
        <f>IF($J$9=36,Commande!AB341,IF($J$9=37,Commande!AC341,IF($J$9=38,Commande!AD341,IF($J$9=39,Commande!AE341,IF($J$9=40,Commande!AF341,IF($J$9=41,Commande!AG341,IF($J$9=42,Commande!AH341,IF($J$9=43,Commande!AI341,IF($J$9=44,Commande!AJ341,IF($J$9=45,Commande!AK341,IF($J$9=46,Commande!AL341,IF($J$9=47,Commande!AL341,IF($J$9=48,Commande!AM341,IF($J$9=49,Commande!AN341,IF($J$9=50,Commande!AO341,IF($J$9=51,Commande!AP341,IF($J$9=52,Commande!AQ341,IF($J$9=1,Commande!AR341,IF($J$9=2,Commande!AS341,IF($J$9=3,Commande!AT341,IF($J$9=4,Commande!AU341,IF($J$9=5,Commande!AV341,IF($J$9=6,Commande!AW341,IF($J$9=7,Commande!AX341,IF($J$9=8,Commande!AY341,IF($J$9=9,Commande!AZ341,IF($J$9=10,Commande!BA341,IF($J$9=11,Commande!BB341,IF($J$9=12,Commande!BC341,IF($J$9=13,Commande!BD341,IF($J$9=14,Commande!BE341,IF($J$9=15,Commande!BF341,IF($J$9=16,Commande!BG341,IF($J$9=17,Commande!BH341,IF($J$9=18,Commande!BI341,IF($J$9=19,Commande!BJ341,IF($J$9=20,Commande!BK341,IF($J$9=21,Commande!BL341,IF($J$9=22,Commande!BM341,IF($J$9=23,Commande!BN341,IF($J$9=24,Commande!BO341,IF($J$9=25,Commande!BP341,IF($J$9=26,Commande!R341,IF($J$9=27,Commande!S341,IF($J$9=28,Commande!T341,IF($J$9=29,Commande!U341,IF($J$9=30,Commande!V341,IF($J$9=31,Commande!W341,IF($J$9=32,Commande!X341,IF($J$9=33,Commande!Y341,IF($J$9=34,Commande!Z341,IF($J$9=35,Commande!AA341,))))))))))))))))))))))))))))))))))))))))))))))))))))</f>
        <v>0</v>
      </c>
      <c r="K487" s="55" t="str">
        <f>IF(Commande!O341=0,"","Erreur")</f>
        <v/>
      </c>
    </row>
    <row r="488" spans="1:11" hidden="1">
      <c r="A488" s="91"/>
      <c r="B488" s="91"/>
      <c r="C488" s="92" t="s">
        <v>590</v>
      </c>
      <c r="D488" s="92"/>
      <c r="E488" s="91"/>
      <c r="F488" s="91"/>
      <c r="G488" s="91"/>
      <c r="H488" s="91"/>
      <c r="I488" s="91"/>
      <c r="J488" s="91">
        <f>SUBTOTAL(9,J484:J487)</f>
        <v>0</v>
      </c>
      <c r="K488" s="91"/>
    </row>
    <row r="489" spans="1:11">
      <c r="A489" s="55">
        <f>IF(Commande!A342&lt;&gt;"",Commande!A342,"")</f>
        <v>15538</v>
      </c>
      <c r="B489" s="55" t="str">
        <f>IF(Commande!J342&lt;&gt;"",Commande!J342,"")</f>
        <v>S10</v>
      </c>
      <c r="C489" s="59" t="str">
        <f>IF(Commande!B342&lt;&gt;"",Commande!B342,"")</f>
        <v>THYM PRAECOX</v>
      </c>
      <c r="D489" s="59" t="str">
        <f>IF(Commande!C342&lt;&gt;"",Commande!C342,"")</f>
        <v>Serpolet</v>
      </c>
      <c r="E489" s="55">
        <f>IF(Commande!F342&lt;&gt;"",Commande!F342,"")</f>
        <v>12</v>
      </c>
      <c r="F489" s="55" t="str">
        <f>IF(Commande!D342&lt;&gt;"",Commande!D342,"")</f>
        <v>B</v>
      </c>
      <c r="G489" s="55" t="str">
        <f>IF(Commande!L342&lt;&gt;"",Commande!L342,"")</f>
        <v>M3</v>
      </c>
      <c r="H489" s="55" t="str">
        <f>IF(Commande!H342&lt;&gt;"",Commande!H342,"")</f>
        <v>A</v>
      </c>
      <c r="I489" s="55" t="str">
        <f>IF(Commande!I342&lt;&gt;"",Commande!I342,"")</f>
        <v/>
      </c>
      <c r="J489" s="55">
        <f>IF($J$9=36,Commande!AB342,IF($J$9=37,Commande!AC342,IF($J$9=38,Commande!AD342,IF($J$9=39,Commande!AE342,IF($J$9=40,Commande!AF342,IF($J$9=41,Commande!AG342,IF($J$9=42,Commande!AH342,IF($J$9=43,Commande!AI342,IF($J$9=44,Commande!AJ342,IF($J$9=45,Commande!AK342,IF($J$9=46,Commande!AL342,IF($J$9=47,Commande!AL342,IF($J$9=48,Commande!AM342,IF($J$9=49,Commande!AN342,IF($J$9=50,Commande!AO342,IF($J$9=51,Commande!AP342,IF($J$9=52,Commande!AQ342,IF($J$9=1,Commande!AR342,IF($J$9=2,Commande!AS342,IF($J$9=3,Commande!AT342,IF($J$9=4,Commande!AU342,IF($J$9=5,Commande!AV342,IF($J$9=6,Commande!AW342,IF($J$9=7,Commande!AX342,IF($J$9=8,Commande!AY342,IF($J$9=9,Commande!AZ342,IF($J$9=10,Commande!BA342,IF($J$9=11,Commande!BB342,IF($J$9=12,Commande!BC342,IF($J$9=13,Commande!BD342,IF($J$9=14,Commande!BE342,IF($J$9=15,Commande!BF342,IF($J$9=16,Commande!BG342,IF($J$9=17,Commande!BH342,IF($J$9=18,Commande!BI342,IF($J$9=19,Commande!BJ342,IF($J$9=20,Commande!BK342,IF($J$9=21,Commande!BL342,IF($J$9=22,Commande!BM342,IF($J$9=23,Commande!BN342,IF($J$9=24,Commande!BO342,IF($J$9=25,Commande!BP342,IF($J$9=26,Commande!R342,IF($J$9=27,Commande!S342,IF($J$9=28,Commande!T342,IF($J$9=29,Commande!U342,IF($J$9=30,Commande!V342,IF($J$9=31,Commande!W342,IF($J$9=32,Commande!X342,IF($J$9=33,Commande!Y342,IF($J$9=34,Commande!Z342,IF($J$9=35,Commande!AA342,))))))))))))))))))))))))))))))))))))))))))))))))))))</f>
        <v>0</v>
      </c>
      <c r="K489" s="55" t="str">
        <f>IF(Commande!O342=0,"","Erreur")</f>
        <v/>
      </c>
    </row>
    <row r="490" spans="1:11" hidden="1">
      <c r="A490" s="91"/>
      <c r="B490" s="91"/>
      <c r="C490" s="92" t="s">
        <v>852</v>
      </c>
      <c r="D490" s="92"/>
      <c r="E490" s="91"/>
      <c r="F490" s="91"/>
      <c r="G490" s="91"/>
      <c r="H490" s="91"/>
      <c r="I490" s="91"/>
      <c r="J490" s="91">
        <f>SUBTOTAL(9,J489:J489)</f>
        <v>0</v>
      </c>
      <c r="K490" s="91"/>
    </row>
    <row r="491" spans="1:11">
      <c r="A491" s="55">
        <f>IF(Commande!A343&lt;&gt;"",Commande!A343,"")</f>
        <v>10693</v>
      </c>
      <c r="B491" s="55" t="str">
        <f>IF(Commande!J343&lt;&gt;"",Commande!J343,"")</f>
        <v>S3B</v>
      </c>
      <c r="C491" s="59" t="str">
        <f>IF(Commande!B343&lt;&gt;"",Commande!B343,"")</f>
        <v>VERVEINE CITRONNELLE</v>
      </c>
      <c r="D491" s="59" t="str">
        <f>IF(Commande!C343&lt;&gt;"",Commande!C343,"")</f>
        <v>Aloysia citrodora</v>
      </c>
      <c r="E491" s="55">
        <f>IF(Commande!F343&lt;&gt;"",Commande!F343,"")</f>
        <v>6</v>
      </c>
      <c r="F491" s="55" t="str">
        <f>IF(Commande!D343&lt;&gt;"",Commande!D343,"")</f>
        <v>B</v>
      </c>
      <c r="G491" s="55" t="str">
        <f>IF(Commande!L343&lt;&gt;"",Commande!L343,"")</f>
        <v>M3</v>
      </c>
      <c r="H491" s="55" t="str">
        <f>IF(Commande!H343&lt;&gt;"",Commande!H343,"")</f>
        <v>A</v>
      </c>
      <c r="I491" s="55" t="str">
        <f>IF(Commande!I343&lt;&gt;"",Commande!I343,"")</f>
        <v/>
      </c>
      <c r="J491" s="55">
        <f>IF($J$9=36,Commande!AB343,IF($J$9=37,Commande!AC343,IF($J$9=38,Commande!AD343,IF($J$9=39,Commande!AE343,IF($J$9=40,Commande!AF343,IF($J$9=41,Commande!AG343,IF($J$9=42,Commande!AH343,IF($J$9=43,Commande!AI343,IF($J$9=44,Commande!AJ343,IF($J$9=45,Commande!AK343,IF($J$9=46,Commande!AL343,IF($J$9=47,Commande!AL343,IF($J$9=48,Commande!AM343,IF($J$9=49,Commande!AN343,IF($J$9=50,Commande!AO343,IF($J$9=51,Commande!AP343,IF($J$9=52,Commande!AQ343,IF($J$9=1,Commande!AR343,IF($J$9=2,Commande!AS343,IF($J$9=3,Commande!AT343,IF($J$9=4,Commande!AU343,IF($J$9=5,Commande!AV343,IF($J$9=6,Commande!AW343,IF($J$9=7,Commande!AX343,IF($J$9=8,Commande!AY343,IF($J$9=9,Commande!AZ343,IF($J$9=10,Commande!BA343,IF($J$9=11,Commande!BB343,IF($J$9=12,Commande!BC343,IF($J$9=13,Commande!BD343,IF($J$9=14,Commande!BE343,IF($J$9=15,Commande!BF343,IF($J$9=16,Commande!BG343,IF($J$9=17,Commande!BH343,IF($J$9=18,Commande!BI343,IF($J$9=19,Commande!BJ343,IF($J$9=20,Commande!BK343,IF($J$9=21,Commande!BL343,IF($J$9=22,Commande!BM343,IF($J$9=23,Commande!BN343,IF($J$9=24,Commande!BO343,IF($J$9=25,Commande!BP343,IF($J$9=26,Commande!R343,IF($J$9=27,Commande!S343,IF($J$9=28,Commande!T343,IF($J$9=29,Commande!U343,IF($J$9=30,Commande!V343,IF($J$9=31,Commande!W343,IF($J$9=32,Commande!X343,IF($J$9=33,Commande!Y343,IF($J$9=34,Commande!Z343,IF($J$9=35,Commande!AA343,))))))))))))))))))))))))))))))))))))))))))))))))))))</f>
        <v>0</v>
      </c>
      <c r="K491" s="55" t="str">
        <f>IF(Commande!O343=0,"","Erreur")</f>
        <v/>
      </c>
    </row>
    <row r="492" spans="1:11" hidden="1">
      <c r="A492" s="91"/>
      <c r="B492" s="91"/>
      <c r="C492" s="92" t="s">
        <v>572</v>
      </c>
      <c r="D492" s="92"/>
      <c r="E492" s="91"/>
      <c r="F492" s="91"/>
      <c r="G492" s="91"/>
      <c r="H492" s="91"/>
      <c r="I492" s="91"/>
      <c r="J492" s="91">
        <f>SUBTOTAL(9,J491:J491)</f>
        <v>0</v>
      </c>
      <c r="K492" s="91"/>
    </row>
    <row r="493" spans="1:11">
      <c r="A493" s="55">
        <f>IF(Commande!A344&lt;&gt;"",Commande!A344,"")</f>
        <v>22332</v>
      </c>
      <c r="B493" s="55" t="str">
        <f>IF(Commande!J344&lt;&gt;"",Commande!J344,"")</f>
        <v>S2</v>
      </c>
      <c r="C493" s="59" t="str">
        <f>IF(Commande!B344&lt;&gt;"",Commande!B344,"")</f>
        <v>VERVEINE D'ARGENTINE</v>
      </c>
      <c r="D493" s="59" t="str">
        <f>IF(Commande!C344&lt;&gt;"",Commande!C344,"")</f>
        <v>Aloysia polystachia</v>
      </c>
      <c r="E493" s="55">
        <f>IF(Commande!F344&lt;&gt;"",Commande!F344,"")</f>
        <v>8</v>
      </c>
      <c r="F493" s="55" t="str">
        <f>IF(Commande!D344&lt;&gt;"",Commande!D344,"")</f>
        <v>B</v>
      </c>
      <c r="G493" s="55" t="str">
        <f>IF(Commande!L344&lt;&gt;"",Commande!L344,"")</f>
        <v>M3</v>
      </c>
      <c r="H493" s="55" t="str">
        <f>IF(Commande!H344&lt;&gt;"",Commande!H344,"")</f>
        <v>E</v>
      </c>
      <c r="I493" s="55" t="str">
        <f>IF(Commande!I344&lt;&gt;"",Commande!I344,"")</f>
        <v/>
      </c>
      <c r="J493" s="55">
        <f>IF($J$9=36,Commande!AB344,IF($J$9=37,Commande!AC344,IF($J$9=38,Commande!AD344,IF($J$9=39,Commande!AE344,IF($J$9=40,Commande!AF344,IF($J$9=41,Commande!AG344,IF($J$9=42,Commande!AH344,IF($J$9=43,Commande!AI344,IF($J$9=44,Commande!AJ344,IF($J$9=45,Commande!AK344,IF($J$9=46,Commande!AL344,IF($J$9=47,Commande!AL344,IF($J$9=48,Commande!AM344,IF($J$9=49,Commande!AN344,IF($J$9=50,Commande!AO344,IF($J$9=51,Commande!AP344,IF($J$9=52,Commande!AQ344,IF($J$9=1,Commande!AR344,IF($J$9=2,Commande!AS344,IF($J$9=3,Commande!AT344,IF($J$9=4,Commande!AU344,IF($J$9=5,Commande!AV344,IF($J$9=6,Commande!AW344,IF($J$9=7,Commande!AX344,IF($J$9=8,Commande!AY344,IF($J$9=9,Commande!AZ344,IF($J$9=10,Commande!BA344,IF($J$9=11,Commande!BB344,IF($J$9=12,Commande!BC344,IF($J$9=13,Commande!BD344,IF($J$9=14,Commande!BE344,IF($J$9=15,Commande!BF344,IF($J$9=16,Commande!BG344,IF($J$9=17,Commande!BH344,IF($J$9=18,Commande!BI344,IF($J$9=19,Commande!BJ344,IF($J$9=20,Commande!BK344,IF($J$9=21,Commande!BL344,IF($J$9=22,Commande!BM344,IF($J$9=23,Commande!BN344,IF($J$9=24,Commande!BO344,IF($J$9=25,Commande!BP344,IF($J$9=26,Commande!R344,IF($J$9=27,Commande!S344,IF($J$9=28,Commande!T344,IF($J$9=29,Commande!U344,IF($J$9=30,Commande!V344,IF($J$9=31,Commande!W344,IF($J$9=32,Commande!X344,IF($J$9=33,Commande!Y344,IF($J$9=34,Commande!Z344,IF($J$9=35,Commande!AA344,))))))))))))))))))))))))))))))))))))))))))))))))))))</f>
        <v>0</v>
      </c>
      <c r="K493" s="55" t="str">
        <f>IF(Commande!O344=0,"","Erreur")</f>
        <v/>
      </c>
    </row>
    <row r="494" spans="1:11" hidden="1">
      <c r="A494" s="91"/>
      <c r="B494" s="91"/>
      <c r="C494" s="92" t="s">
        <v>853</v>
      </c>
      <c r="D494" s="92"/>
      <c r="E494" s="91"/>
      <c r="F494" s="91"/>
      <c r="G494" s="91"/>
      <c r="H494" s="91"/>
      <c r="I494" s="91"/>
      <c r="J494" s="91">
        <f>SUBTOTAL(9,J493:J493)</f>
        <v>0</v>
      </c>
      <c r="K494" s="91"/>
    </row>
    <row r="495" spans="1:11" hidden="1">
      <c r="A495" s="93"/>
      <c r="B495" s="93"/>
      <c r="C495" s="94" t="s">
        <v>854</v>
      </c>
      <c r="D495" s="94"/>
      <c r="E495" s="93"/>
      <c r="F495" s="93"/>
      <c r="G495" s="93"/>
      <c r="H495" s="93"/>
      <c r="I495" s="93"/>
      <c r="J495" s="93">
        <f>SUBTOTAL(9,J426:J494)</f>
        <v>0</v>
      </c>
      <c r="K495" s="93"/>
    </row>
    <row r="496" spans="1:11" hidden="1">
      <c r="A496" s="55" t="str">
        <f>IF(Commande!A345&lt;&gt;"",Commande!A345,"")</f>
        <v/>
      </c>
      <c r="B496" s="55" t="str">
        <f>IF(Commande!J345&lt;&gt;"",Commande!J345,"")</f>
        <v>G</v>
      </c>
      <c r="C496" s="59" t="str">
        <f>IF(Commande!B345&lt;&gt;"",Commande!B345,"")</f>
        <v>Légumes</v>
      </c>
      <c r="D496" s="59" t="str">
        <f>IF(Commande!C345&lt;&gt;"",Commande!C345,"")</f>
        <v/>
      </c>
      <c r="E496" s="55" t="str">
        <f>IF(Commande!F345&lt;&gt;"",Commande!F345,"")</f>
        <v/>
      </c>
      <c r="F496" s="55" t="str">
        <f>IF(Commande!D345&lt;&gt;"",Commande!D345,"")</f>
        <v/>
      </c>
      <c r="G496" s="55" t="str">
        <f>IF(Commande!L345&lt;&gt;"",Commande!L345,"")</f>
        <v/>
      </c>
      <c r="H496" s="55" t="str">
        <f>IF(Commande!H345&lt;&gt;"",Commande!H345,"")</f>
        <v/>
      </c>
      <c r="I496" s="55" t="str">
        <f>IF(Commande!I345&lt;&gt;"",Commande!I345,"")</f>
        <v/>
      </c>
      <c r="J496" s="55">
        <f>IF($J$9=36,Commande!AB345,IF($J$9=37,Commande!AC345,IF($J$9=38,Commande!AD345,IF($J$9=39,Commande!AE345,IF($J$9=40,Commande!AF345,IF($J$9=41,Commande!AG345,IF($J$9=42,Commande!AH345,IF($J$9=43,Commande!AI345,IF($J$9=44,Commande!AJ345,IF($J$9=45,Commande!AK345,IF($J$9=46,Commande!AL345,IF($J$9=47,Commande!AL345,IF($J$9=48,Commande!AM345,IF($J$9=49,Commande!AN345,IF($J$9=50,Commande!AO345,IF($J$9=51,Commande!AP345,IF($J$9=52,Commande!AQ345,IF($J$9=1,Commande!AR345,IF($J$9=2,Commande!AS345,IF($J$9=3,Commande!AT345,IF($J$9=4,Commande!AU345,IF($J$9=5,Commande!AV345,IF($J$9=6,Commande!AW345,IF($J$9=7,Commande!AX345,IF($J$9=8,Commande!AY345,IF($J$9=9,Commande!AZ345,IF($J$9=10,Commande!BA345,IF($J$9=11,Commande!BB345,IF($J$9=12,Commande!BC345,IF($J$9=13,Commande!BD345,IF($J$9=14,Commande!BE345,IF($J$9=15,Commande!BF345,IF($J$9=16,Commande!BG345,IF($J$9=17,Commande!BH345,IF($J$9=18,Commande!BI345,IF($J$9=19,Commande!BJ345,IF($J$9=20,Commande!BK345,IF($J$9=21,Commande!BL345,IF($J$9=22,Commande!BM345,IF($J$9=23,Commande!BN345,IF($J$9=24,Commande!BO345,IF($J$9=25,Commande!BP345,IF($J$9=26,Commande!R345,IF($J$9=27,Commande!S345,IF($J$9=28,Commande!T345,IF($J$9=29,Commande!U345,IF($J$9=30,Commande!V345,IF($J$9=31,Commande!W345,IF($J$9=32,Commande!X345,IF($J$9=33,Commande!Y345,IF($J$9=34,Commande!Z345,IF($J$9=35,Commande!AA345,))))))))))))))))))))))))))))))))))))))))))))))))))))</f>
        <v>0</v>
      </c>
      <c r="K496" s="55" t="str">
        <f>IF(Commande!O345=0,"","Erreur")</f>
        <v/>
      </c>
    </row>
    <row r="497" spans="1:11">
      <c r="A497" s="55">
        <f>IF(Commande!A346&lt;&gt;"",Commande!A346,"")</f>
        <v>22840</v>
      </c>
      <c r="B497" s="55" t="str">
        <f>IF(Commande!J346&lt;&gt;"",Commande!J346,"")</f>
        <v>S4</v>
      </c>
      <c r="C497" s="59" t="str">
        <f>IF(Commande!B346&lt;&gt;"",Commande!B346,"")</f>
        <v>ARTICHAUT</v>
      </c>
      <c r="D497" s="59" t="str">
        <f>IF(Commande!C346&lt;&gt;"",Commande!C346,"")</f>
        <v>Capriccio f1</v>
      </c>
      <c r="E497" s="55">
        <f>IF(Commande!F346&lt;&gt;"",Commande!F346,"")</f>
        <v>6</v>
      </c>
      <c r="F497" s="55" t="str">
        <f>IF(Commande!D346&lt;&gt;"",Commande!D346,"")</f>
        <v>S</v>
      </c>
      <c r="G497" s="55" t="str">
        <f>IF(Commande!L346&lt;&gt;"",Commande!L346,"")</f>
        <v>M3</v>
      </c>
      <c r="H497" s="55" t="str">
        <f>IF(Commande!H346&lt;&gt;"",Commande!H346,"")</f>
        <v>N</v>
      </c>
      <c r="I497" s="55" t="str">
        <f>IF(Commande!I346&lt;&gt;"",Commande!I346,"")</f>
        <v/>
      </c>
      <c r="J497" s="55">
        <f>IF($J$9=36,Commande!AB346,IF($J$9=37,Commande!AC346,IF($J$9=38,Commande!AD346,IF($J$9=39,Commande!AE346,IF($J$9=40,Commande!AF346,IF($J$9=41,Commande!AG346,IF($J$9=42,Commande!AH346,IF($J$9=43,Commande!AI346,IF($J$9=44,Commande!AJ346,IF($J$9=45,Commande!AK346,IF($J$9=46,Commande!AL346,IF($J$9=47,Commande!AL346,IF($J$9=48,Commande!AM346,IF($J$9=49,Commande!AN346,IF($J$9=50,Commande!AO346,IF($J$9=51,Commande!AP346,IF($J$9=52,Commande!AQ346,IF($J$9=1,Commande!AR346,IF($J$9=2,Commande!AS346,IF($J$9=3,Commande!AT346,IF($J$9=4,Commande!AU346,IF($J$9=5,Commande!AV346,IF($J$9=6,Commande!AW346,IF($J$9=7,Commande!AX346,IF($J$9=8,Commande!AY346,IF($J$9=9,Commande!AZ346,IF($J$9=10,Commande!BA346,IF($J$9=11,Commande!BB346,IF($J$9=12,Commande!BC346,IF($J$9=13,Commande!BD346,IF($J$9=14,Commande!BE346,IF($J$9=15,Commande!BF346,IF($J$9=16,Commande!BG346,IF($J$9=17,Commande!BH346,IF($J$9=18,Commande!BI346,IF($J$9=19,Commande!BJ346,IF($J$9=20,Commande!BK346,IF($J$9=21,Commande!BL346,IF($J$9=22,Commande!BM346,IF($J$9=23,Commande!BN346,IF($J$9=24,Commande!BO346,IF($J$9=25,Commande!BP346,IF($J$9=26,Commande!R346,IF($J$9=27,Commande!S346,IF($J$9=28,Commande!T346,IF($J$9=29,Commande!U346,IF($J$9=30,Commande!V346,IF($J$9=31,Commande!W346,IF($J$9=32,Commande!X346,IF($J$9=33,Commande!Y346,IF($J$9=34,Commande!Z346,IF($J$9=35,Commande!AA346,))))))))))))))))))))))))))))))))))))))))))))))))))))</f>
        <v>0</v>
      </c>
      <c r="K497" s="55" t="str">
        <f>IF(Commande!O346=0,"","Erreur")</f>
        <v/>
      </c>
    </row>
    <row r="498" spans="1:11">
      <c r="A498" s="55">
        <f>IF(Commande!A347&lt;&gt;"",Commande!A347,"")</f>
        <v>13253</v>
      </c>
      <c r="B498" s="55" t="str">
        <f>IF(Commande!J347&lt;&gt;"",Commande!J347,"")</f>
        <v>S4</v>
      </c>
      <c r="C498" s="59" t="str">
        <f>IF(Commande!B347&lt;&gt;"",Commande!B347,"")</f>
        <v>ARTICHAUT</v>
      </c>
      <c r="D498" s="59" t="str">
        <f>IF(Commande!C347&lt;&gt;"",Commande!C347,"")</f>
        <v>Impérial Star</v>
      </c>
      <c r="E498" s="55">
        <f>IF(Commande!F347&lt;&gt;"",Commande!F347,"")</f>
        <v>6</v>
      </c>
      <c r="F498" s="55" t="str">
        <f>IF(Commande!D347&lt;&gt;"",Commande!D347,"")</f>
        <v>S</v>
      </c>
      <c r="G498" s="55" t="str">
        <f>IF(Commande!L347&lt;&gt;"",Commande!L347,"")</f>
        <v>M3</v>
      </c>
      <c r="H498" s="55" t="str">
        <f>IF(Commande!H347&lt;&gt;"",Commande!H347,"")</f>
        <v>A</v>
      </c>
      <c r="I498" s="55" t="str">
        <f>IF(Commande!I347&lt;&gt;"",Commande!I347,"")</f>
        <v/>
      </c>
      <c r="J498" s="55">
        <f>IF($J$9=36,Commande!AB347,IF($J$9=37,Commande!AC347,IF($J$9=38,Commande!AD347,IF($J$9=39,Commande!AE347,IF($J$9=40,Commande!AF347,IF($J$9=41,Commande!AG347,IF($J$9=42,Commande!AH347,IF($J$9=43,Commande!AI347,IF($J$9=44,Commande!AJ347,IF($J$9=45,Commande!AK347,IF($J$9=46,Commande!AL347,IF($J$9=47,Commande!AL347,IF($J$9=48,Commande!AM347,IF($J$9=49,Commande!AN347,IF($J$9=50,Commande!AO347,IF($J$9=51,Commande!AP347,IF($J$9=52,Commande!AQ347,IF($J$9=1,Commande!AR347,IF($J$9=2,Commande!AS347,IF($J$9=3,Commande!AT347,IF($J$9=4,Commande!AU347,IF($J$9=5,Commande!AV347,IF($J$9=6,Commande!AW347,IF($J$9=7,Commande!AX347,IF($J$9=8,Commande!AY347,IF($J$9=9,Commande!AZ347,IF($J$9=10,Commande!BA347,IF($J$9=11,Commande!BB347,IF($J$9=12,Commande!BC347,IF($J$9=13,Commande!BD347,IF($J$9=14,Commande!BE347,IF($J$9=15,Commande!BF347,IF($J$9=16,Commande!BG347,IF($J$9=17,Commande!BH347,IF($J$9=18,Commande!BI347,IF($J$9=19,Commande!BJ347,IF($J$9=20,Commande!BK347,IF($J$9=21,Commande!BL347,IF($J$9=22,Commande!BM347,IF($J$9=23,Commande!BN347,IF($J$9=24,Commande!BO347,IF($J$9=25,Commande!BP347,IF($J$9=26,Commande!R347,IF($J$9=27,Commande!S347,IF($J$9=28,Commande!T347,IF($J$9=29,Commande!U347,IF($J$9=30,Commande!V347,IF($J$9=31,Commande!W347,IF($J$9=32,Commande!X347,IF($J$9=33,Commande!Y347,IF($J$9=34,Commande!Z347,IF($J$9=35,Commande!AA347,))))))))))))))))))))))))))))))))))))))))))))))))))))</f>
        <v>0</v>
      </c>
      <c r="K498" s="55" t="str">
        <f>IF(Commande!O347=0,"","Erreur")</f>
        <v/>
      </c>
    </row>
    <row r="499" spans="1:11" hidden="1">
      <c r="A499" s="91"/>
      <c r="B499" s="91"/>
      <c r="C499" s="92" t="s">
        <v>592</v>
      </c>
      <c r="D499" s="92"/>
      <c r="E499" s="91"/>
      <c r="F499" s="91"/>
      <c r="G499" s="91"/>
      <c r="H499" s="91"/>
      <c r="I499" s="91"/>
      <c r="J499" s="91">
        <f>SUBTOTAL(9,J495:J498)</f>
        <v>0</v>
      </c>
      <c r="K499" s="91"/>
    </row>
    <row r="500" spans="1:11">
      <c r="A500" s="55">
        <f>IF(Commande!A348&lt;&gt;"",Commande!A348,"")</f>
        <v>24166</v>
      </c>
      <c r="B500" s="55" t="str">
        <f>IF(Commande!J348&lt;&gt;"",Commande!J348,"")</f>
        <v>S4</v>
      </c>
      <c r="C500" s="59" t="str">
        <f>IF(Commande!B348&lt;&gt;"",Commande!B348,"")</f>
        <v>BETTERAVE</v>
      </c>
      <c r="D500" s="59" t="str">
        <f>IF(Commande!C348&lt;&gt;"",Commande!C348,"")</f>
        <v>Chioggia</v>
      </c>
      <c r="E500" s="55">
        <f>IF(Commande!F348&lt;&gt;"",Commande!F348,"")</f>
        <v>5</v>
      </c>
      <c r="F500" s="55" t="str">
        <f>IF(Commande!D348&lt;&gt;"",Commande!D348,"")</f>
        <v>S</v>
      </c>
      <c r="G500" s="55" t="str">
        <f>IF(Commande!L348&lt;&gt;"",Commande!L348,"")</f>
        <v>M1</v>
      </c>
      <c r="H500" s="55" t="str">
        <f>IF(Commande!H348&lt;&gt;"",Commande!H348,"")</f>
        <v>F</v>
      </c>
      <c r="I500" s="55" t="str">
        <f>IF(Commande!I348&lt;&gt;"",Commande!I348,"")</f>
        <v/>
      </c>
      <c r="J500" s="55">
        <f>IF($J$9=36,Commande!AB348,IF($J$9=37,Commande!AC348,IF($J$9=38,Commande!AD348,IF($J$9=39,Commande!AE348,IF($J$9=40,Commande!AF348,IF($J$9=41,Commande!AG348,IF($J$9=42,Commande!AH348,IF($J$9=43,Commande!AI348,IF($J$9=44,Commande!AJ348,IF($J$9=45,Commande!AK348,IF($J$9=46,Commande!AL348,IF($J$9=47,Commande!AL348,IF($J$9=48,Commande!AM348,IF($J$9=49,Commande!AN348,IF($J$9=50,Commande!AO348,IF($J$9=51,Commande!AP348,IF($J$9=52,Commande!AQ348,IF($J$9=1,Commande!AR348,IF($J$9=2,Commande!AS348,IF($J$9=3,Commande!AT348,IF($J$9=4,Commande!AU348,IF($J$9=5,Commande!AV348,IF($J$9=6,Commande!AW348,IF($J$9=7,Commande!AX348,IF($J$9=8,Commande!AY348,IF($J$9=9,Commande!AZ348,IF($J$9=10,Commande!BA348,IF($J$9=11,Commande!BB348,IF($J$9=12,Commande!BC348,IF($J$9=13,Commande!BD348,IF($J$9=14,Commande!BE348,IF($J$9=15,Commande!BF348,IF($J$9=16,Commande!BG348,IF($J$9=17,Commande!BH348,IF($J$9=18,Commande!BI348,IF($J$9=19,Commande!BJ348,IF($J$9=20,Commande!BK348,IF($J$9=21,Commande!BL348,IF($J$9=22,Commande!BM348,IF($J$9=23,Commande!BN348,IF($J$9=24,Commande!BO348,IF($J$9=25,Commande!BP348,IF($J$9=26,Commande!R348,IF($J$9=27,Commande!S348,IF($J$9=28,Commande!T348,IF($J$9=29,Commande!U348,IF($J$9=30,Commande!V348,IF($J$9=31,Commande!W348,IF($J$9=32,Commande!X348,IF($J$9=33,Commande!Y348,IF($J$9=34,Commande!Z348,IF($J$9=35,Commande!AA348,))))))))))))))))))))))))))))))))))))))))))))))))))))</f>
        <v>0</v>
      </c>
      <c r="K500" s="55" t="str">
        <f>IF(Commande!O348=0,"","Erreur")</f>
        <v/>
      </c>
    </row>
    <row r="501" spans="1:11">
      <c r="A501" s="55">
        <f>IF(Commande!A349&lt;&gt;"",Commande!A349,"")</f>
        <v>24167</v>
      </c>
      <c r="B501" s="55" t="str">
        <f>IF(Commande!J349&lt;&gt;"",Commande!J349,"")</f>
        <v>S4</v>
      </c>
      <c r="C501" s="59" t="str">
        <f>IF(Commande!B349&lt;&gt;"",Commande!B349,"")</f>
        <v>BETTERAVE</v>
      </c>
      <c r="D501" s="59" t="str">
        <f>IF(Commande!C349&lt;&gt;"",Commande!C349,"")</f>
        <v>Chioggia</v>
      </c>
      <c r="E501" s="55">
        <f>IF(Commande!F349&lt;&gt;"",Commande!F349,"")</f>
        <v>5</v>
      </c>
      <c r="F501" s="55" t="str">
        <f>IF(Commande!D349&lt;&gt;"",Commande!D349,"")</f>
        <v>S</v>
      </c>
      <c r="G501" s="55" t="str">
        <f>IF(Commande!L349&lt;&gt;"",Commande!L349,"")</f>
        <v>M2</v>
      </c>
      <c r="H501" s="55" t="str">
        <f>IF(Commande!H349&lt;&gt;"",Commande!H349,"")</f>
        <v>F</v>
      </c>
      <c r="I501" s="55" t="str">
        <f>IF(Commande!I349&lt;&gt;"",Commande!I349,"")</f>
        <v/>
      </c>
      <c r="J501" s="55">
        <f>IF($J$9=36,Commande!AB349,IF($J$9=37,Commande!AC349,IF($J$9=38,Commande!AD349,IF($J$9=39,Commande!AE349,IF($J$9=40,Commande!AF349,IF($J$9=41,Commande!AG349,IF($J$9=42,Commande!AH349,IF($J$9=43,Commande!AI349,IF($J$9=44,Commande!AJ349,IF($J$9=45,Commande!AK349,IF($J$9=46,Commande!AL349,IF($J$9=47,Commande!AL349,IF($J$9=48,Commande!AM349,IF($J$9=49,Commande!AN349,IF($J$9=50,Commande!AO349,IF($J$9=51,Commande!AP349,IF($J$9=52,Commande!AQ349,IF($J$9=1,Commande!AR349,IF($J$9=2,Commande!AS349,IF($J$9=3,Commande!AT349,IF($J$9=4,Commande!AU349,IF($J$9=5,Commande!AV349,IF($J$9=6,Commande!AW349,IF($J$9=7,Commande!AX349,IF($J$9=8,Commande!AY349,IF($J$9=9,Commande!AZ349,IF($J$9=10,Commande!BA349,IF($J$9=11,Commande!BB349,IF($J$9=12,Commande!BC349,IF($J$9=13,Commande!BD349,IF($J$9=14,Commande!BE349,IF($J$9=15,Commande!BF349,IF($J$9=16,Commande!BG349,IF($J$9=17,Commande!BH349,IF($J$9=18,Commande!BI349,IF($J$9=19,Commande!BJ349,IF($J$9=20,Commande!BK349,IF($J$9=21,Commande!BL349,IF($J$9=22,Commande!BM349,IF($J$9=23,Commande!BN349,IF($J$9=24,Commande!BO349,IF($J$9=25,Commande!BP349,IF($J$9=26,Commande!R349,IF($J$9=27,Commande!S349,IF($J$9=28,Commande!T349,IF($J$9=29,Commande!U349,IF($J$9=30,Commande!V349,IF($J$9=31,Commande!W349,IF($J$9=32,Commande!X349,IF($J$9=33,Commande!Y349,IF($J$9=34,Commande!Z349,IF($J$9=35,Commande!AA349,))))))))))))))))))))))))))))))))))))))))))))))))))))</f>
        <v>0</v>
      </c>
      <c r="K501" s="55" t="str">
        <f>IF(Commande!O349=0,"","Erreur")</f>
        <v/>
      </c>
    </row>
    <row r="502" spans="1:11">
      <c r="A502" s="55">
        <f>IF(Commande!A350&lt;&gt;"",Commande!A350,"")</f>
        <v>26024</v>
      </c>
      <c r="B502" s="55" t="str">
        <f>IF(Commande!J350&lt;&gt;"",Commande!J350,"")</f>
        <v>S4</v>
      </c>
      <c r="C502" s="59" t="str">
        <f>IF(Commande!B350&lt;&gt;"",Commande!B350,"")</f>
        <v>BETTERAVE</v>
      </c>
      <c r="D502" s="59" t="str">
        <f>IF(Commande!C350&lt;&gt;"",Commande!C350,"")</f>
        <v>Grenade</v>
      </c>
      <c r="E502" s="55">
        <f>IF(Commande!F350&lt;&gt;"",Commande!F350,"")</f>
        <v>5</v>
      </c>
      <c r="F502" s="55" t="str">
        <f>IF(Commande!D350&lt;&gt;"",Commande!D350,"")</f>
        <v>S</v>
      </c>
      <c r="G502" s="55" t="str">
        <f>IF(Commande!L350&lt;&gt;"",Commande!L350,"")</f>
        <v>M1</v>
      </c>
      <c r="H502" s="55" t="str">
        <f>IF(Commande!H350&lt;&gt;"",Commande!H350,"")</f>
        <v>F</v>
      </c>
      <c r="I502" s="55" t="str">
        <f>IF(Commande!I350&lt;&gt;"",Commande!I350,"")</f>
        <v/>
      </c>
      <c r="J502" s="55">
        <f>IF($J$9=36,Commande!AB350,IF($J$9=37,Commande!AC350,IF($J$9=38,Commande!AD350,IF($J$9=39,Commande!AE350,IF($J$9=40,Commande!AF350,IF($J$9=41,Commande!AG350,IF($J$9=42,Commande!AH350,IF($J$9=43,Commande!AI350,IF($J$9=44,Commande!AJ350,IF($J$9=45,Commande!AK350,IF($J$9=46,Commande!AL350,IF($J$9=47,Commande!AL350,IF($J$9=48,Commande!AM350,IF($J$9=49,Commande!AN350,IF($J$9=50,Commande!AO350,IF($J$9=51,Commande!AP350,IF($J$9=52,Commande!AQ350,IF($J$9=1,Commande!AR350,IF($J$9=2,Commande!AS350,IF($J$9=3,Commande!AT350,IF($J$9=4,Commande!AU350,IF($J$9=5,Commande!AV350,IF($J$9=6,Commande!AW350,IF($J$9=7,Commande!AX350,IF($J$9=8,Commande!AY350,IF($J$9=9,Commande!AZ350,IF($J$9=10,Commande!BA350,IF($J$9=11,Commande!BB350,IF($J$9=12,Commande!BC350,IF($J$9=13,Commande!BD350,IF($J$9=14,Commande!BE350,IF($J$9=15,Commande!BF350,IF($J$9=16,Commande!BG350,IF($J$9=17,Commande!BH350,IF($J$9=18,Commande!BI350,IF($J$9=19,Commande!BJ350,IF($J$9=20,Commande!BK350,IF($J$9=21,Commande!BL350,IF($J$9=22,Commande!BM350,IF($J$9=23,Commande!BN350,IF($J$9=24,Commande!BO350,IF($J$9=25,Commande!BP350,IF($J$9=26,Commande!R350,IF($J$9=27,Commande!S350,IF($J$9=28,Commande!T350,IF($J$9=29,Commande!U350,IF($J$9=30,Commande!V350,IF($J$9=31,Commande!W350,IF($J$9=32,Commande!X350,IF($J$9=33,Commande!Y350,IF($J$9=34,Commande!Z350,IF($J$9=35,Commande!AA350,))))))))))))))))))))))))))))))))))))))))))))))))))))</f>
        <v>0</v>
      </c>
      <c r="K502" s="55" t="str">
        <f>IF(Commande!O350=0,"","Erreur")</f>
        <v/>
      </c>
    </row>
    <row r="503" spans="1:11">
      <c r="A503" s="55">
        <f>IF(Commande!A351&lt;&gt;"",Commande!A351,"")</f>
        <v>26025</v>
      </c>
      <c r="B503" s="55" t="str">
        <f>IF(Commande!J351&lt;&gt;"",Commande!J351,"")</f>
        <v>S4</v>
      </c>
      <c r="C503" s="59" t="str">
        <f>IF(Commande!B351&lt;&gt;"",Commande!B351,"")</f>
        <v>BETTERAVE</v>
      </c>
      <c r="D503" s="59" t="str">
        <f>IF(Commande!C351&lt;&gt;"",Commande!C351,"")</f>
        <v>Grenade</v>
      </c>
      <c r="E503" s="55">
        <f>IF(Commande!F351&lt;&gt;"",Commande!F351,"")</f>
        <v>5</v>
      </c>
      <c r="F503" s="55" t="str">
        <f>IF(Commande!D351&lt;&gt;"",Commande!D351,"")</f>
        <v>S</v>
      </c>
      <c r="G503" s="55" t="str">
        <f>IF(Commande!L351&lt;&gt;"",Commande!L351,"")</f>
        <v>M2</v>
      </c>
      <c r="H503" s="55" t="str">
        <f>IF(Commande!H351&lt;&gt;"",Commande!H351,"")</f>
        <v>F</v>
      </c>
      <c r="I503" s="55" t="str">
        <f>IF(Commande!I351&lt;&gt;"",Commande!I351,"")</f>
        <v/>
      </c>
      <c r="J503" s="55">
        <f>IF($J$9=36,Commande!AB351,IF($J$9=37,Commande!AC351,IF($J$9=38,Commande!AD351,IF($J$9=39,Commande!AE351,IF($J$9=40,Commande!AF351,IF($J$9=41,Commande!AG351,IF($J$9=42,Commande!AH351,IF($J$9=43,Commande!AI351,IF($J$9=44,Commande!AJ351,IF($J$9=45,Commande!AK351,IF($J$9=46,Commande!AL351,IF($J$9=47,Commande!AL351,IF($J$9=48,Commande!AM351,IF($J$9=49,Commande!AN351,IF($J$9=50,Commande!AO351,IF($J$9=51,Commande!AP351,IF($J$9=52,Commande!AQ351,IF($J$9=1,Commande!AR351,IF($J$9=2,Commande!AS351,IF($J$9=3,Commande!AT351,IF($J$9=4,Commande!AU351,IF($J$9=5,Commande!AV351,IF($J$9=6,Commande!AW351,IF($J$9=7,Commande!AX351,IF($J$9=8,Commande!AY351,IF($J$9=9,Commande!AZ351,IF($J$9=10,Commande!BA351,IF($J$9=11,Commande!BB351,IF($J$9=12,Commande!BC351,IF($J$9=13,Commande!BD351,IF($J$9=14,Commande!BE351,IF($J$9=15,Commande!BF351,IF($J$9=16,Commande!BG351,IF($J$9=17,Commande!BH351,IF($J$9=18,Commande!BI351,IF($J$9=19,Commande!BJ351,IF($J$9=20,Commande!BK351,IF($J$9=21,Commande!BL351,IF($J$9=22,Commande!BM351,IF($J$9=23,Commande!BN351,IF($J$9=24,Commande!BO351,IF($J$9=25,Commande!BP351,IF($J$9=26,Commande!R351,IF($J$9=27,Commande!S351,IF($J$9=28,Commande!T351,IF($J$9=29,Commande!U351,IF($J$9=30,Commande!V351,IF($J$9=31,Commande!W351,IF($J$9=32,Commande!X351,IF($J$9=33,Commande!Y351,IF($J$9=34,Commande!Z351,IF($J$9=35,Commande!AA351,))))))))))))))))))))))))))))))))))))))))))))))))))))</f>
        <v>0</v>
      </c>
      <c r="K503" s="55" t="str">
        <f>IF(Commande!O351=0,"","Erreur")</f>
        <v/>
      </c>
    </row>
    <row r="504" spans="1:11" hidden="1">
      <c r="A504" s="91"/>
      <c r="B504" s="91"/>
      <c r="C504" s="92" t="s">
        <v>593</v>
      </c>
      <c r="D504" s="92"/>
      <c r="E504" s="91"/>
      <c r="F504" s="91"/>
      <c r="G504" s="91"/>
      <c r="H504" s="91"/>
      <c r="I504" s="91"/>
      <c r="J504" s="91">
        <f>SUBTOTAL(9,J500:J503)</f>
        <v>0</v>
      </c>
      <c r="K504" s="91"/>
    </row>
    <row r="505" spans="1:11">
      <c r="A505" s="55">
        <f>IF(Commande!A352&lt;&gt;"",Commande!A352,"")</f>
        <v>15460</v>
      </c>
      <c r="B505" s="55" t="str">
        <f>IF(Commande!J352&lt;&gt;"",Commande!J352,"")</f>
        <v>S4</v>
      </c>
      <c r="C505" s="59" t="str">
        <f>IF(Commande!B352&lt;&gt;"",Commande!B352,"")</f>
        <v>CELERI BRANCHE</v>
      </c>
      <c r="D505" s="59" t="str">
        <f>IF(Commande!C352&lt;&gt;"",Commande!C352,"")</f>
        <v>Darklet f1</v>
      </c>
      <c r="E505" s="55">
        <f>IF(Commande!F352&lt;&gt;"",Commande!F352,"")</f>
        <v>8</v>
      </c>
      <c r="F505" s="55" t="str">
        <f>IF(Commande!D352&lt;&gt;"",Commande!D352,"")</f>
        <v>S</v>
      </c>
      <c r="G505" s="55" t="str">
        <f>IF(Commande!L352&lt;&gt;"",Commande!L352,"")</f>
        <v>M1</v>
      </c>
      <c r="H505" s="55" t="str">
        <f>IF(Commande!H352&lt;&gt;"",Commande!H352,"")</f>
        <v>F</v>
      </c>
      <c r="I505" s="55" t="str">
        <f>IF(Commande!I352&lt;&gt;"",Commande!I352,"")</f>
        <v/>
      </c>
      <c r="J505" s="55">
        <f>IF($J$9=36,Commande!AB352,IF($J$9=37,Commande!AC352,IF($J$9=38,Commande!AD352,IF($J$9=39,Commande!AE352,IF($J$9=40,Commande!AF352,IF($J$9=41,Commande!AG352,IF($J$9=42,Commande!AH352,IF($J$9=43,Commande!AI352,IF($J$9=44,Commande!AJ352,IF($J$9=45,Commande!AK352,IF($J$9=46,Commande!AL352,IF($J$9=47,Commande!AL352,IF($J$9=48,Commande!AM352,IF($J$9=49,Commande!AN352,IF($J$9=50,Commande!AO352,IF($J$9=51,Commande!AP352,IF($J$9=52,Commande!AQ352,IF($J$9=1,Commande!AR352,IF($J$9=2,Commande!AS352,IF($J$9=3,Commande!AT352,IF($J$9=4,Commande!AU352,IF($J$9=5,Commande!AV352,IF($J$9=6,Commande!AW352,IF($J$9=7,Commande!AX352,IF($J$9=8,Commande!AY352,IF($J$9=9,Commande!AZ352,IF($J$9=10,Commande!BA352,IF($J$9=11,Commande!BB352,IF($J$9=12,Commande!BC352,IF($J$9=13,Commande!BD352,IF($J$9=14,Commande!BE352,IF($J$9=15,Commande!BF352,IF($J$9=16,Commande!BG352,IF($J$9=17,Commande!BH352,IF($J$9=18,Commande!BI352,IF($J$9=19,Commande!BJ352,IF($J$9=20,Commande!BK352,IF($J$9=21,Commande!BL352,IF($J$9=22,Commande!BM352,IF($J$9=23,Commande!BN352,IF($J$9=24,Commande!BO352,IF($J$9=25,Commande!BP352,IF($J$9=26,Commande!R352,IF($J$9=27,Commande!S352,IF($J$9=28,Commande!T352,IF($J$9=29,Commande!U352,IF($J$9=30,Commande!V352,IF($J$9=31,Commande!W352,IF($J$9=32,Commande!X352,IF($J$9=33,Commande!Y352,IF($J$9=34,Commande!Z352,IF($J$9=35,Commande!AA352,))))))))))))))))))))))))))))))))))))))))))))))))))))</f>
        <v>0</v>
      </c>
      <c r="K505" s="55" t="str">
        <f>IF(Commande!O352=0,"","Erreur")</f>
        <v/>
      </c>
    </row>
    <row r="506" spans="1:11">
      <c r="A506" s="55">
        <f>IF(Commande!A353&lt;&gt;"",Commande!A353,"")</f>
        <v>15461</v>
      </c>
      <c r="B506" s="55" t="str">
        <f>IF(Commande!J353&lt;&gt;"",Commande!J353,"")</f>
        <v>S4</v>
      </c>
      <c r="C506" s="59" t="str">
        <f>IF(Commande!B353&lt;&gt;"",Commande!B353,"")</f>
        <v>CELERI BRANCHE</v>
      </c>
      <c r="D506" s="59" t="str">
        <f>IF(Commande!C353&lt;&gt;"",Commande!C353,"")</f>
        <v>Darklet f1</v>
      </c>
      <c r="E506" s="55">
        <f>IF(Commande!F353&lt;&gt;"",Commande!F353,"")</f>
        <v>8</v>
      </c>
      <c r="F506" s="55" t="str">
        <f>IF(Commande!D353&lt;&gt;"",Commande!D353,"")</f>
        <v>S</v>
      </c>
      <c r="G506" s="55" t="str">
        <f>IF(Commande!L353&lt;&gt;"",Commande!L353,"")</f>
        <v>M2</v>
      </c>
      <c r="H506" s="55" t="str">
        <f>IF(Commande!H353&lt;&gt;"",Commande!H353,"")</f>
        <v>F</v>
      </c>
      <c r="I506" s="55" t="str">
        <f>IF(Commande!I353&lt;&gt;"",Commande!I353,"")</f>
        <v/>
      </c>
      <c r="J506" s="55">
        <f>IF($J$9=36,Commande!AB353,IF($J$9=37,Commande!AC353,IF($J$9=38,Commande!AD353,IF($J$9=39,Commande!AE353,IF($J$9=40,Commande!AF353,IF($J$9=41,Commande!AG353,IF($J$9=42,Commande!AH353,IF($J$9=43,Commande!AI353,IF($J$9=44,Commande!AJ353,IF($J$9=45,Commande!AK353,IF($J$9=46,Commande!AL353,IF($J$9=47,Commande!AL353,IF($J$9=48,Commande!AM353,IF($J$9=49,Commande!AN353,IF($J$9=50,Commande!AO353,IF($J$9=51,Commande!AP353,IF($J$9=52,Commande!AQ353,IF($J$9=1,Commande!AR353,IF($J$9=2,Commande!AS353,IF($J$9=3,Commande!AT353,IF($J$9=4,Commande!AU353,IF($J$9=5,Commande!AV353,IF($J$9=6,Commande!AW353,IF($J$9=7,Commande!AX353,IF($J$9=8,Commande!AY353,IF($J$9=9,Commande!AZ353,IF($J$9=10,Commande!BA353,IF($J$9=11,Commande!BB353,IF($J$9=12,Commande!BC353,IF($J$9=13,Commande!BD353,IF($J$9=14,Commande!BE353,IF($J$9=15,Commande!BF353,IF($J$9=16,Commande!BG353,IF($J$9=17,Commande!BH353,IF($J$9=18,Commande!BI353,IF($J$9=19,Commande!BJ353,IF($J$9=20,Commande!BK353,IF($J$9=21,Commande!BL353,IF($J$9=22,Commande!BM353,IF($J$9=23,Commande!BN353,IF($J$9=24,Commande!BO353,IF($J$9=25,Commande!BP353,IF($J$9=26,Commande!R353,IF($J$9=27,Commande!S353,IF($J$9=28,Commande!T353,IF($J$9=29,Commande!U353,IF($J$9=30,Commande!V353,IF($J$9=31,Commande!W353,IF($J$9=32,Commande!X353,IF($J$9=33,Commande!Y353,IF($J$9=34,Commande!Z353,IF($J$9=35,Commande!AA353,))))))))))))))))))))))))))))))))))))))))))))))))))))</f>
        <v>0</v>
      </c>
      <c r="K506" s="55" t="str">
        <f>IF(Commande!O353=0,"","Erreur")</f>
        <v/>
      </c>
    </row>
    <row r="507" spans="1:11" hidden="1">
      <c r="A507" s="91"/>
      <c r="B507" s="91"/>
      <c r="C507" s="92" t="s">
        <v>594</v>
      </c>
      <c r="D507" s="92"/>
      <c r="E507" s="91"/>
      <c r="F507" s="91"/>
      <c r="G507" s="91"/>
      <c r="H507" s="91"/>
      <c r="I507" s="91"/>
      <c r="J507" s="91">
        <f>SUBTOTAL(9,J505:J506)</f>
        <v>0</v>
      </c>
      <c r="K507" s="91"/>
    </row>
    <row r="508" spans="1:11">
      <c r="A508" s="55">
        <f>IF(Commande!A354&lt;&gt;"",Commande!A354,"")</f>
        <v>12789</v>
      </c>
      <c r="B508" s="55" t="str">
        <f>IF(Commande!J354&lt;&gt;"",Commande!J354,"")</f>
        <v>S4</v>
      </c>
      <c r="C508" s="59" t="str">
        <f>IF(Commande!B354&lt;&gt;"",Commande!B354,"")</f>
        <v>CHOU BROCOLI</v>
      </c>
      <c r="D508" s="59" t="str">
        <f>IF(Commande!C354&lt;&gt;"",Commande!C354,"")</f>
        <v>Koros f1</v>
      </c>
      <c r="E508" s="55">
        <f>IF(Commande!F354&lt;&gt;"",Commande!F354,"")</f>
        <v>4</v>
      </c>
      <c r="F508" s="55" t="str">
        <f>IF(Commande!D354&lt;&gt;"",Commande!D354,"")</f>
        <v>S</v>
      </c>
      <c r="G508" s="55" t="str">
        <f>IF(Commande!L354&lt;&gt;"",Commande!L354,"")</f>
        <v>M1</v>
      </c>
      <c r="H508" s="55" t="str">
        <f>IF(Commande!H354&lt;&gt;"",Commande!H354,"")</f>
        <v>F</v>
      </c>
      <c r="I508" s="55" t="str">
        <f>IF(Commande!I354&lt;&gt;"",Commande!I354,"")</f>
        <v/>
      </c>
      <c r="J508" s="55">
        <f>IF($J$9=36,Commande!AB354,IF($J$9=37,Commande!AC354,IF($J$9=38,Commande!AD354,IF($J$9=39,Commande!AE354,IF($J$9=40,Commande!AF354,IF($J$9=41,Commande!AG354,IF($J$9=42,Commande!AH354,IF($J$9=43,Commande!AI354,IF($J$9=44,Commande!AJ354,IF($J$9=45,Commande!AK354,IF($J$9=46,Commande!AL354,IF($J$9=47,Commande!AL354,IF($J$9=48,Commande!AM354,IF($J$9=49,Commande!AN354,IF($J$9=50,Commande!AO354,IF($J$9=51,Commande!AP354,IF($J$9=52,Commande!AQ354,IF($J$9=1,Commande!AR354,IF($J$9=2,Commande!AS354,IF($J$9=3,Commande!AT354,IF($J$9=4,Commande!AU354,IF($J$9=5,Commande!AV354,IF($J$9=6,Commande!AW354,IF($J$9=7,Commande!AX354,IF($J$9=8,Commande!AY354,IF($J$9=9,Commande!AZ354,IF($J$9=10,Commande!BA354,IF($J$9=11,Commande!BB354,IF($J$9=12,Commande!BC354,IF($J$9=13,Commande!BD354,IF($J$9=14,Commande!BE354,IF($J$9=15,Commande!BF354,IF($J$9=16,Commande!BG354,IF($J$9=17,Commande!BH354,IF($J$9=18,Commande!BI354,IF($J$9=19,Commande!BJ354,IF($J$9=20,Commande!BK354,IF($J$9=21,Commande!BL354,IF($J$9=22,Commande!BM354,IF($J$9=23,Commande!BN354,IF($J$9=24,Commande!BO354,IF($J$9=25,Commande!BP354,IF($J$9=26,Commande!R354,IF($J$9=27,Commande!S354,IF($J$9=28,Commande!T354,IF($J$9=29,Commande!U354,IF($J$9=30,Commande!V354,IF($J$9=31,Commande!W354,IF($J$9=32,Commande!X354,IF($J$9=33,Commande!Y354,IF($J$9=34,Commande!Z354,IF($J$9=35,Commande!AA354,))))))))))))))))))))))))))))))))))))))))))))))))))))</f>
        <v>0</v>
      </c>
      <c r="K508" s="55" t="str">
        <f>IF(Commande!O354=0,"","Erreur")</f>
        <v/>
      </c>
    </row>
    <row r="509" spans="1:11">
      <c r="A509" s="55">
        <f>IF(Commande!A355&lt;&gt;"",Commande!A355,"")</f>
        <v>12790</v>
      </c>
      <c r="B509" s="55" t="str">
        <f>IF(Commande!J355&lt;&gt;"",Commande!J355,"")</f>
        <v>S4</v>
      </c>
      <c r="C509" s="59" t="str">
        <f>IF(Commande!B355&lt;&gt;"",Commande!B355,"")</f>
        <v>CHOU BROCOLI</v>
      </c>
      <c r="D509" s="59" t="str">
        <f>IF(Commande!C355&lt;&gt;"",Commande!C355,"")</f>
        <v>Koros f1</v>
      </c>
      <c r="E509" s="55">
        <f>IF(Commande!F355&lt;&gt;"",Commande!F355,"")</f>
        <v>4</v>
      </c>
      <c r="F509" s="55" t="str">
        <f>IF(Commande!D355&lt;&gt;"",Commande!D355,"")</f>
        <v>S</v>
      </c>
      <c r="G509" s="55" t="str">
        <f>IF(Commande!L355&lt;&gt;"",Commande!L355,"")</f>
        <v>M2</v>
      </c>
      <c r="H509" s="55" t="str">
        <f>IF(Commande!H355&lt;&gt;"",Commande!H355,"")</f>
        <v>F</v>
      </c>
      <c r="I509" s="55" t="str">
        <f>IF(Commande!I355&lt;&gt;"",Commande!I355,"")</f>
        <v/>
      </c>
      <c r="J509" s="55">
        <f>IF($J$9=36,Commande!AB355,IF($J$9=37,Commande!AC355,IF($J$9=38,Commande!AD355,IF($J$9=39,Commande!AE355,IF($J$9=40,Commande!AF355,IF($J$9=41,Commande!AG355,IF($J$9=42,Commande!AH355,IF($J$9=43,Commande!AI355,IF($J$9=44,Commande!AJ355,IF($J$9=45,Commande!AK355,IF($J$9=46,Commande!AL355,IF($J$9=47,Commande!AL355,IF($J$9=48,Commande!AM355,IF($J$9=49,Commande!AN355,IF($J$9=50,Commande!AO355,IF($J$9=51,Commande!AP355,IF($J$9=52,Commande!AQ355,IF($J$9=1,Commande!AR355,IF($J$9=2,Commande!AS355,IF($J$9=3,Commande!AT355,IF($J$9=4,Commande!AU355,IF($J$9=5,Commande!AV355,IF($J$9=6,Commande!AW355,IF($J$9=7,Commande!AX355,IF($J$9=8,Commande!AY355,IF($J$9=9,Commande!AZ355,IF($J$9=10,Commande!BA355,IF($J$9=11,Commande!BB355,IF($J$9=12,Commande!BC355,IF($J$9=13,Commande!BD355,IF($J$9=14,Commande!BE355,IF($J$9=15,Commande!BF355,IF($J$9=16,Commande!BG355,IF($J$9=17,Commande!BH355,IF($J$9=18,Commande!BI355,IF($J$9=19,Commande!BJ355,IF($J$9=20,Commande!BK355,IF($J$9=21,Commande!BL355,IF($J$9=22,Commande!BM355,IF($J$9=23,Commande!BN355,IF($J$9=24,Commande!BO355,IF($J$9=25,Commande!BP355,IF($J$9=26,Commande!R355,IF($J$9=27,Commande!S355,IF($J$9=28,Commande!T355,IF($J$9=29,Commande!U355,IF($J$9=30,Commande!V355,IF($J$9=31,Commande!W355,IF($J$9=32,Commande!X355,IF($J$9=33,Commande!Y355,IF($J$9=34,Commande!Z355,IF($J$9=35,Commande!AA355,))))))))))))))))))))))))))))))))))))))))))))))))))))</f>
        <v>0</v>
      </c>
      <c r="K509" s="55" t="str">
        <f>IF(Commande!O355=0,"","Erreur")</f>
        <v/>
      </c>
    </row>
    <row r="510" spans="1:11" hidden="1">
      <c r="A510" s="91"/>
      <c r="B510" s="91"/>
      <c r="C510" s="92" t="s">
        <v>595</v>
      </c>
      <c r="D510" s="92"/>
      <c r="E510" s="91"/>
      <c r="F510" s="91"/>
      <c r="G510" s="91"/>
      <c r="H510" s="91"/>
      <c r="I510" s="91"/>
      <c r="J510" s="91">
        <f>SUBTOTAL(9,J508:J509)</f>
        <v>0</v>
      </c>
      <c r="K510" s="91"/>
    </row>
    <row r="511" spans="1:11">
      <c r="A511" s="55">
        <f>IF(Commande!A356&lt;&gt;"",Commande!A356,"")</f>
        <v>12791</v>
      </c>
      <c r="B511" s="55" t="str">
        <f>IF(Commande!J356&lt;&gt;"",Commande!J356,"")</f>
        <v>S4</v>
      </c>
      <c r="C511" s="59" t="str">
        <f>IF(Commande!B356&lt;&gt;"",Commande!B356,"")</f>
        <v>CHOU CABUS</v>
      </c>
      <c r="D511" s="59" t="str">
        <f>IF(Commande!C356&lt;&gt;"",Commande!C356,"")</f>
        <v>Sir f1</v>
      </c>
      <c r="E511" s="55">
        <f>IF(Commande!F356&lt;&gt;"",Commande!F356,"")</f>
        <v>4</v>
      </c>
      <c r="F511" s="55" t="str">
        <f>IF(Commande!D356&lt;&gt;"",Commande!D356,"")</f>
        <v>S</v>
      </c>
      <c r="G511" s="55" t="str">
        <f>IF(Commande!L356&lt;&gt;"",Commande!L356,"")</f>
        <v>M1</v>
      </c>
      <c r="H511" s="55" t="str">
        <f>IF(Commande!H356&lt;&gt;"",Commande!H356,"")</f>
        <v>F</v>
      </c>
      <c r="I511" s="55" t="str">
        <f>IF(Commande!I356&lt;&gt;"",Commande!I356,"")</f>
        <v/>
      </c>
      <c r="J511" s="55">
        <f>IF($J$9=36,Commande!AB356,IF($J$9=37,Commande!AC356,IF($J$9=38,Commande!AD356,IF($J$9=39,Commande!AE356,IF($J$9=40,Commande!AF356,IF($J$9=41,Commande!AG356,IF($J$9=42,Commande!AH356,IF($J$9=43,Commande!AI356,IF($J$9=44,Commande!AJ356,IF($J$9=45,Commande!AK356,IF($J$9=46,Commande!AL356,IF($J$9=47,Commande!AL356,IF($J$9=48,Commande!AM356,IF($J$9=49,Commande!AN356,IF($J$9=50,Commande!AO356,IF($J$9=51,Commande!AP356,IF($J$9=52,Commande!AQ356,IF($J$9=1,Commande!AR356,IF($J$9=2,Commande!AS356,IF($J$9=3,Commande!AT356,IF($J$9=4,Commande!AU356,IF($J$9=5,Commande!AV356,IF($J$9=6,Commande!AW356,IF($J$9=7,Commande!AX356,IF($J$9=8,Commande!AY356,IF($J$9=9,Commande!AZ356,IF($J$9=10,Commande!BA356,IF($J$9=11,Commande!BB356,IF($J$9=12,Commande!BC356,IF($J$9=13,Commande!BD356,IF($J$9=14,Commande!BE356,IF($J$9=15,Commande!BF356,IF($J$9=16,Commande!BG356,IF($J$9=17,Commande!BH356,IF($J$9=18,Commande!BI356,IF($J$9=19,Commande!BJ356,IF($J$9=20,Commande!BK356,IF($J$9=21,Commande!BL356,IF($J$9=22,Commande!BM356,IF($J$9=23,Commande!BN356,IF($J$9=24,Commande!BO356,IF($J$9=25,Commande!BP356,IF($J$9=26,Commande!R356,IF($J$9=27,Commande!S356,IF($J$9=28,Commande!T356,IF($J$9=29,Commande!U356,IF($J$9=30,Commande!V356,IF($J$9=31,Commande!W356,IF($J$9=32,Commande!X356,IF($J$9=33,Commande!Y356,IF($J$9=34,Commande!Z356,IF($J$9=35,Commande!AA356,))))))))))))))))))))))))))))))))))))))))))))))))))))</f>
        <v>0</v>
      </c>
      <c r="K511" s="55" t="str">
        <f>IF(Commande!O356=0,"","Erreur")</f>
        <v/>
      </c>
    </row>
    <row r="512" spans="1:11">
      <c r="A512" s="55">
        <f>IF(Commande!A357&lt;&gt;"",Commande!A357,"")</f>
        <v>12792</v>
      </c>
      <c r="B512" s="55" t="str">
        <f>IF(Commande!J357&lt;&gt;"",Commande!J357,"")</f>
        <v>S4</v>
      </c>
      <c r="C512" s="59" t="str">
        <f>IF(Commande!B357&lt;&gt;"",Commande!B357,"")</f>
        <v>CHOU CABUS</v>
      </c>
      <c r="D512" s="59" t="str">
        <f>IF(Commande!C357&lt;&gt;"",Commande!C357,"")</f>
        <v>Sir f1</v>
      </c>
      <c r="E512" s="55">
        <f>IF(Commande!F357&lt;&gt;"",Commande!F357,"")</f>
        <v>4</v>
      </c>
      <c r="F512" s="55" t="str">
        <f>IF(Commande!D357&lt;&gt;"",Commande!D357,"")</f>
        <v>S</v>
      </c>
      <c r="G512" s="55" t="str">
        <f>IF(Commande!L357&lt;&gt;"",Commande!L357,"")</f>
        <v>M2</v>
      </c>
      <c r="H512" s="55" t="str">
        <f>IF(Commande!H357&lt;&gt;"",Commande!H357,"")</f>
        <v>F</v>
      </c>
      <c r="I512" s="55" t="str">
        <f>IF(Commande!I357&lt;&gt;"",Commande!I357,"")</f>
        <v/>
      </c>
      <c r="J512" s="55">
        <f>IF($J$9=36,Commande!AB357,IF($J$9=37,Commande!AC357,IF($J$9=38,Commande!AD357,IF($J$9=39,Commande!AE357,IF($J$9=40,Commande!AF357,IF($J$9=41,Commande!AG357,IF($J$9=42,Commande!AH357,IF($J$9=43,Commande!AI357,IF($J$9=44,Commande!AJ357,IF($J$9=45,Commande!AK357,IF($J$9=46,Commande!AL357,IF($J$9=47,Commande!AL357,IF($J$9=48,Commande!AM357,IF($J$9=49,Commande!AN357,IF($J$9=50,Commande!AO357,IF($J$9=51,Commande!AP357,IF($J$9=52,Commande!AQ357,IF($J$9=1,Commande!AR357,IF($J$9=2,Commande!AS357,IF($J$9=3,Commande!AT357,IF($J$9=4,Commande!AU357,IF($J$9=5,Commande!AV357,IF($J$9=6,Commande!AW357,IF($J$9=7,Commande!AX357,IF($J$9=8,Commande!AY357,IF($J$9=9,Commande!AZ357,IF($J$9=10,Commande!BA357,IF($J$9=11,Commande!BB357,IF($J$9=12,Commande!BC357,IF($J$9=13,Commande!BD357,IF($J$9=14,Commande!BE357,IF($J$9=15,Commande!BF357,IF($J$9=16,Commande!BG357,IF($J$9=17,Commande!BH357,IF($J$9=18,Commande!BI357,IF($J$9=19,Commande!BJ357,IF($J$9=20,Commande!BK357,IF($J$9=21,Commande!BL357,IF($J$9=22,Commande!BM357,IF($J$9=23,Commande!BN357,IF($J$9=24,Commande!BO357,IF($J$9=25,Commande!BP357,IF($J$9=26,Commande!R357,IF($J$9=27,Commande!S357,IF($J$9=28,Commande!T357,IF($J$9=29,Commande!U357,IF($J$9=30,Commande!V357,IF($J$9=31,Commande!W357,IF($J$9=32,Commande!X357,IF($J$9=33,Commande!Y357,IF($J$9=34,Commande!Z357,IF($J$9=35,Commande!AA357,))))))))))))))))))))))))))))))))))))))))))))))))))))</f>
        <v>0</v>
      </c>
      <c r="K512" s="55" t="str">
        <f>IF(Commande!O357=0,"","Erreur")</f>
        <v/>
      </c>
    </row>
    <row r="513" spans="1:11" hidden="1">
      <c r="A513" s="91"/>
      <c r="B513" s="91"/>
      <c r="C513" s="92" t="s">
        <v>596</v>
      </c>
      <c r="D513" s="92"/>
      <c r="E513" s="91"/>
      <c r="F513" s="91"/>
      <c r="G513" s="91"/>
      <c r="H513" s="91"/>
      <c r="I513" s="91"/>
      <c r="J513" s="91">
        <f>SUBTOTAL(9,J511:J512)</f>
        <v>0</v>
      </c>
      <c r="K513" s="91"/>
    </row>
    <row r="514" spans="1:11">
      <c r="A514" s="55">
        <f>IF(Commande!A358&lt;&gt;"",Commande!A358,"")</f>
        <v>25233</v>
      </c>
      <c r="B514" s="55" t="str">
        <f>IF(Commande!J358&lt;&gt;"",Commande!J358,"")</f>
        <v>S4</v>
      </c>
      <c r="C514" s="59" t="str">
        <f>IF(Commande!B358&lt;&gt;"",Commande!B358,"")</f>
        <v>CHOU CABUS POINTU</v>
      </c>
      <c r="D514" s="59" t="str">
        <f>IF(Commande!C358&lt;&gt;"",Commande!C358,"")</f>
        <v>Dutchman f1</v>
      </c>
      <c r="E514" s="55">
        <f>IF(Commande!F358&lt;&gt;"",Commande!F358,"")</f>
        <v>4</v>
      </c>
      <c r="F514" s="55" t="str">
        <f>IF(Commande!D358&lt;&gt;"",Commande!D358,"")</f>
        <v>S</v>
      </c>
      <c r="G514" s="55" t="str">
        <f>IF(Commande!L358&lt;&gt;"",Commande!L358,"")</f>
        <v>M1</v>
      </c>
      <c r="H514" s="55" t="str">
        <f>IF(Commande!H358&lt;&gt;"",Commande!H358,"")</f>
        <v>F</v>
      </c>
      <c r="I514" s="55" t="str">
        <f>IF(Commande!I358&lt;&gt;"",Commande!I358,"")</f>
        <v/>
      </c>
      <c r="J514" s="55">
        <f>IF($J$9=36,Commande!AB358,IF($J$9=37,Commande!AC358,IF($J$9=38,Commande!AD358,IF($J$9=39,Commande!AE358,IF($J$9=40,Commande!AF358,IF($J$9=41,Commande!AG358,IF($J$9=42,Commande!AH358,IF($J$9=43,Commande!AI358,IF($J$9=44,Commande!AJ358,IF($J$9=45,Commande!AK358,IF($J$9=46,Commande!AL358,IF($J$9=47,Commande!AL358,IF($J$9=48,Commande!AM358,IF($J$9=49,Commande!AN358,IF($J$9=50,Commande!AO358,IF($J$9=51,Commande!AP358,IF($J$9=52,Commande!AQ358,IF($J$9=1,Commande!AR358,IF($J$9=2,Commande!AS358,IF($J$9=3,Commande!AT358,IF($J$9=4,Commande!AU358,IF($J$9=5,Commande!AV358,IF($J$9=6,Commande!AW358,IF($J$9=7,Commande!AX358,IF($J$9=8,Commande!AY358,IF($J$9=9,Commande!AZ358,IF($J$9=10,Commande!BA358,IF($J$9=11,Commande!BB358,IF($J$9=12,Commande!BC358,IF($J$9=13,Commande!BD358,IF($J$9=14,Commande!BE358,IF($J$9=15,Commande!BF358,IF($J$9=16,Commande!BG358,IF($J$9=17,Commande!BH358,IF($J$9=18,Commande!BI358,IF($J$9=19,Commande!BJ358,IF($J$9=20,Commande!BK358,IF($J$9=21,Commande!BL358,IF($J$9=22,Commande!BM358,IF($J$9=23,Commande!BN358,IF($J$9=24,Commande!BO358,IF($J$9=25,Commande!BP358,IF($J$9=26,Commande!R358,IF($J$9=27,Commande!S358,IF($J$9=28,Commande!T358,IF($J$9=29,Commande!U358,IF($J$9=30,Commande!V358,IF($J$9=31,Commande!W358,IF($J$9=32,Commande!X358,IF($J$9=33,Commande!Y358,IF($J$9=34,Commande!Z358,IF($J$9=35,Commande!AA358,))))))))))))))))))))))))))))))))))))))))))))))))))))</f>
        <v>0</v>
      </c>
      <c r="K514" s="55" t="str">
        <f>IF(Commande!O358=0,"","Erreur")</f>
        <v/>
      </c>
    </row>
    <row r="515" spans="1:11">
      <c r="A515" s="55">
        <f>IF(Commande!A359&lt;&gt;"",Commande!A359,"")</f>
        <v>25234</v>
      </c>
      <c r="B515" s="55" t="str">
        <f>IF(Commande!J359&lt;&gt;"",Commande!J359,"")</f>
        <v>S4</v>
      </c>
      <c r="C515" s="59" t="str">
        <f>IF(Commande!B359&lt;&gt;"",Commande!B359,"")</f>
        <v>CHOU CABUS POINTU</v>
      </c>
      <c r="D515" s="59" t="str">
        <f>IF(Commande!C359&lt;&gt;"",Commande!C359,"")</f>
        <v>Dutchman f1</v>
      </c>
      <c r="E515" s="55">
        <f>IF(Commande!F359&lt;&gt;"",Commande!F359,"")</f>
        <v>4</v>
      </c>
      <c r="F515" s="55" t="str">
        <f>IF(Commande!D359&lt;&gt;"",Commande!D359,"")</f>
        <v>S</v>
      </c>
      <c r="G515" s="55" t="str">
        <f>IF(Commande!L359&lt;&gt;"",Commande!L359,"")</f>
        <v>M2</v>
      </c>
      <c r="H515" s="55" t="str">
        <f>IF(Commande!H359&lt;&gt;"",Commande!H359,"")</f>
        <v>F</v>
      </c>
      <c r="I515" s="55" t="str">
        <f>IF(Commande!I359&lt;&gt;"",Commande!I359,"")</f>
        <v/>
      </c>
      <c r="J515" s="55">
        <f>IF($J$9=36,Commande!AB359,IF($J$9=37,Commande!AC359,IF($J$9=38,Commande!AD359,IF($J$9=39,Commande!AE359,IF($J$9=40,Commande!AF359,IF($J$9=41,Commande!AG359,IF($J$9=42,Commande!AH359,IF($J$9=43,Commande!AI359,IF($J$9=44,Commande!AJ359,IF($J$9=45,Commande!AK359,IF($J$9=46,Commande!AL359,IF($J$9=47,Commande!AL359,IF($J$9=48,Commande!AM359,IF($J$9=49,Commande!AN359,IF($J$9=50,Commande!AO359,IF($J$9=51,Commande!AP359,IF($J$9=52,Commande!AQ359,IF($J$9=1,Commande!AR359,IF($J$9=2,Commande!AS359,IF($J$9=3,Commande!AT359,IF($J$9=4,Commande!AU359,IF($J$9=5,Commande!AV359,IF($J$9=6,Commande!AW359,IF($J$9=7,Commande!AX359,IF($J$9=8,Commande!AY359,IF($J$9=9,Commande!AZ359,IF($J$9=10,Commande!BA359,IF($J$9=11,Commande!BB359,IF($J$9=12,Commande!BC359,IF($J$9=13,Commande!BD359,IF($J$9=14,Commande!BE359,IF($J$9=15,Commande!BF359,IF($J$9=16,Commande!BG359,IF($J$9=17,Commande!BH359,IF($J$9=18,Commande!BI359,IF($J$9=19,Commande!BJ359,IF($J$9=20,Commande!BK359,IF($J$9=21,Commande!BL359,IF($J$9=22,Commande!BM359,IF($J$9=23,Commande!BN359,IF($J$9=24,Commande!BO359,IF($J$9=25,Commande!BP359,IF($J$9=26,Commande!R359,IF($J$9=27,Commande!S359,IF($J$9=28,Commande!T359,IF($J$9=29,Commande!U359,IF($J$9=30,Commande!V359,IF($J$9=31,Commande!W359,IF($J$9=32,Commande!X359,IF($J$9=33,Commande!Y359,IF($J$9=34,Commande!Z359,IF($J$9=35,Commande!AA359,))))))))))))))))))))))))))))))))))))))))))))))))))))</f>
        <v>0</v>
      </c>
      <c r="K515" s="55" t="str">
        <f>IF(Commande!O359=0,"","Erreur")</f>
        <v/>
      </c>
    </row>
    <row r="516" spans="1:11" hidden="1">
      <c r="A516" s="91"/>
      <c r="B516" s="91"/>
      <c r="C516" s="92" t="s">
        <v>597</v>
      </c>
      <c r="D516" s="92"/>
      <c r="E516" s="91"/>
      <c r="F516" s="91"/>
      <c r="G516" s="91"/>
      <c r="H516" s="91"/>
      <c r="I516" s="91"/>
      <c r="J516" s="91">
        <f>SUBTOTAL(9,J514:J515)</f>
        <v>0</v>
      </c>
      <c r="K516" s="91"/>
    </row>
    <row r="517" spans="1:11">
      <c r="A517" s="55">
        <f>IF(Commande!A360&lt;&gt;"",Commande!A360,"")</f>
        <v>22841</v>
      </c>
      <c r="B517" s="55" t="str">
        <f>IF(Commande!J360&lt;&gt;"",Commande!J360,"")</f>
        <v>S4</v>
      </c>
      <c r="C517" s="59" t="str">
        <f>IF(Commande!B360&lt;&gt;"",Commande!B360,"")</f>
        <v>CHOU DE BRUXELLES</v>
      </c>
      <c r="D517" s="59" t="str">
        <f>IF(Commande!C360&lt;&gt;"",Commande!C360,"")</f>
        <v>Brigitte f1</v>
      </c>
      <c r="E517" s="55">
        <f>IF(Commande!F360&lt;&gt;"",Commande!F360,"")</f>
        <v>4</v>
      </c>
      <c r="F517" s="55" t="str">
        <f>IF(Commande!D360&lt;&gt;"",Commande!D360,"")</f>
        <v>S</v>
      </c>
      <c r="G517" s="55" t="str">
        <f>IF(Commande!L360&lt;&gt;"",Commande!L360,"")</f>
        <v>M1</v>
      </c>
      <c r="H517" s="55" t="str">
        <f>IF(Commande!H360&lt;&gt;"",Commande!H360,"")</f>
        <v>F</v>
      </c>
      <c r="I517" s="55" t="str">
        <f>IF(Commande!I360&lt;&gt;"",Commande!I360,"")</f>
        <v/>
      </c>
      <c r="J517" s="55">
        <f>IF($J$9=36,Commande!AB360,IF($J$9=37,Commande!AC360,IF($J$9=38,Commande!AD360,IF($J$9=39,Commande!AE360,IF($J$9=40,Commande!AF360,IF($J$9=41,Commande!AG360,IF($J$9=42,Commande!AH360,IF($J$9=43,Commande!AI360,IF($J$9=44,Commande!AJ360,IF($J$9=45,Commande!AK360,IF($J$9=46,Commande!AL360,IF($J$9=47,Commande!AL360,IF($J$9=48,Commande!AM360,IF($J$9=49,Commande!AN360,IF($J$9=50,Commande!AO360,IF($J$9=51,Commande!AP360,IF($J$9=52,Commande!AQ360,IF($J$9=1,Commande!AR360,IF($J$9=2,Commande!AS360,IF($J$9=3,Commande!AT360,IF($J$9=4,Commande!AU360,IF($J$9=5,Commande!AV360,IF($J$9=6,Commande!AW360,IF($J$9=7,Commande!AX360,IF($J$9=8,Commande!AY360,IF($J$9=9,Commande!AZ360,IF($J$9=10,Commande!BA360,IF($J$9=11,Commande!BB360,IF($J$9=12,Commande!BC360,IF($J$9=13,Commande!BD360,IF($J$9=14,Commande!BE360,IF($J$9=15,Commande!BF360,IF($J$9=16,Commande!BG360,IF($J$9=17,Commande!BH360,IF($J$9=18,Commande!BI360,IF($J$9=19,Commande!BJ360,IF($J$9=20,Commande!BK360,IF($J$9=21,Commande!BL360,IF($J$9=22,Commande!BM360,IF($J$9=23,Commande!BN360,IF($J$9=24,Commande!BO360,IF($J$9=25,Commande!BP360,IF($J$9=26,Commande!R360,IF($J$9=27,Commande!S360,IF($J$9=28,Commande!T360,IF($J$9=29,Commande!U360,IF($J$9=30,Commande!V360,IF($J$9=31,Commande!W360,IF($J$9=32,Commande!X360,IF($J$9=33,Commande!Y360,IF($J$9=34,Commande!Z360,IF($J$9=35,Commande!AA360,))))))))))))))))))))))))))))))))))))))))))))))))))))</f>
        <v>0</v>
      </c>
      <c r="K517" s="55" t="str">
        <f>IF(Commande!O360=0,"","Erreur")</f>
        <v/>
      </c>
    </row>
    <row r="518" spans="1:11">
      <c r="A518" s="55">
        <f>IF(Commande!A361&lt;&gt;"",Commande!A361,"")</f>
        <v>22842</v>
      </c>
      <c r="B518" s="55" t="str">
        <f>IF(Commande!J361&lt;&gt;"",Commande!J361,"")</f>
        <v>S4</v>
      </c>
      <c r="C518" s="59" t="str">
        <f>IF(Commande!B361&lt;&gt;"",Commande!B361,"")</f>
        <v>CHOU DE BRUXELLES</v>
      </c>
      <c r="D518" s="59" t="str">
        <f>IF(Commande!C361&lt;&gt;"",Commande!C361,"")</f>
        <v>Brigitte f1</v>
      </c>
      <c r="E518" s="55">
        <f>IF(Commande!F361&lt;&gt;"",Commande!F361,"")</f>
        <v>4</v>
      </c>
      <c r="F518" s="55" t="str">
        <f>IF(Commande!D361&lt;&gt;"",Commande!D361,"")</f>
        <v>S</v>
      </c>
      <c r="G518" s="55" t="str">
        <f>IF(Commande!L361&lt;&gt;"",Commande!L361,"")</f>
        <v>M2</v>
      </c>
      <c r="H518" s="55" t="str">
        <f>IF(Commande!H361&lt;&gt;"",Commande!H361,"")</f>
        <v>F</v>
      </c>
      <c r="I518" s="55" t="str">
        <f>IF(Commande!I361&lt;&gt;"",Commande!I361,"")</f>
        <v/>
      </c>
      <c r="J518" s="55">
        <f>IF($J$9=36,Commande!AB361,IF($J$9=37,Commande!AC361,IF($J$9=38,Commande!AD361,IF($J$9=39,Commande!AE361,IF($J$9=40,Commande!AF361,IF($J$9=41,Commande!AG361,IF($J$9=42,Commande!AH361,IF($J$9=43,Commande!AI361,IF($J$9=44,Commande!AJ361,IF($J$9=45,Commande!AK361,IF($J$9=46,Commande!AL361,IF($J$9=47,Commande!AL361,IF($J$9=48,Commande!AM361,IF($J$9=49,Commande!AN361,IF($J$9=50,Commande!AO361,IF($J$9=51,Commande!AP361,IF($J$9=52,Commande!AQ361,IF($J$9=1,Commande!AR361,IF($J$9=2,Commande!AS361,IF($J$9=3,Commande!AT361,IF($J$9=4,Commande!AU361,IF($J$9=5,Commande!AV361,IF($J$9=6,Commande!AW361,IF($J$9=7,Commande!AX361,IF($J$9=8,Commande!AY361,IF($J$9=9,Commande!AZ361,IF($J$9=10,Commande!BA361,IF($J$9=11,Commande!BB361,IF($J$9=12,Commande!BC361,IF($J$9=13,Commande!BD361,IF($J$9=14,Commande!BE361,IF($J$9=15,Commande!BF361,IF($J$9=16,Commande!BG361,IF($J$9=17,Commande!BH361,IF($J$9=18,Commande!BI361,IF($J$9=19,Commande!BJ361,IF($J$9=20,Commande!BK361,IF($J$9=21,Commande!BL361,IF($J$9=22,Commande!BM361,IF($J$9=23,Commande!BN361,IF($J$9=24,Commande!BO361,IF($J$9=25,Commande!BP361,IF($J$9=26,Commande!R361,IF($J$9=27,Commande!S361,IF($J$9=28,Commande!T361,IF($J$9=29,Commande!U361,IF($J$9=30,Commande!V361,IF($J$9=31,Commande!W361,IF($J$9=32,Commande!X361,IF($J$9=33,Commande!Y361,IF($J$9=34,Commande!Z361,IF($J$9=35,Commande!AA361,))))))))))))))))))))))))))))))))))))))))))))))))))))</f>
        <v>0</v>
      </c>
      <c r="K518" s="55" t="str">
        <f>IF(Commande!O361=0,"","Erreur")</f>
        <v/>
      </c>
    </row>
    <row r="519" spans="1:11" hidden="1">
      <c r="A519" s="91"/>
      <c r="B519" s="91"/>
      <c r="C519" s="92" t="s">
        <v>598</v>
      </c>
      <c r="D519" s="92"/>
      <c r="E519" s="91"/>
      <c r="F519" s="91"/>
      <c r="G519" s="91"/>
      <c r="H519" s="91"/>
      <c r="I519" s="91"/>
      <c r="J519" s="91">
        <f>SUBTOTAL(9,J517:J518)</f>
        <v>0</v>
      </c>
      <c r="K519" s="91"/>
    </row>
    <row r="520" spans="1:11">
      <c r="A520" s="55">
        <f>IF(Commande!A362&lt;&gt;"",Commande!A362,"")</f>
        <v>15462</v>
      </c>
      <c r="B520" s="55" t="str">
        <f>IF(Commande!J362&lt;&gt;"",Commande!J362,"")</f>
        <v>S4</v>
      </c>
      <c r="C520" s="59" t="str">
        <f>IF(Commande!B362&lt;&gt;"",Commande!B362,"")</f>
        <v>CHOU DE MILAN</v>
      </c>
      <c r="D520" s="59" t="str">
        <f>IF(Commande!C362&lt;&gt;"",Commande!C362,"")</f>
        <v>Rigoletto f1</v>
      </c>
      <c r="E520" s="55">
        <f>IF(Commande!F362&lt;&gt;"",Commande!F362,"")</f>
        <v>4</v>
      </c>
      <c r="F520" s="55" t="str">
        <f>IF(Commande!D362&lt;&gt;"",Commande!D362,"")</f>
        <v>S</v>
      </c>
      <c r="G520" s="55" t="str">
        <f>IF(Commande!L362&lt;&gt;"",Commande!L362,"")</f>
        <v>M1</v>
      </c>
      <c r="H520" s="55" t="str">
        <f>IF(Commande!H362&lt;&gt;"",Commande!H362,"")</f>
        <v>F</v>
      </c>
      <c r="I520" s="55" t="str">
        <f>IF(Commande!I362&lt;&gt;"",Commande!I362,"")</f>
        <v/>
      </c>
      <c r="J520" s="55">
        <f>IF($J$9=36,Commande!AB362,IF($J$9=37,Commande!AC362,IF($J$9=38,Commande!AD362,IF($J$9=39,Commande!AE362,IF($J$9=40,Commande!AF362,IF($J$9=41,Commande!AG362,IF($J$9=42,Commande!AH362,IF($J$9=43,Commande!AI362,IF($J$9=44,Commande!AJ362,IF($J$9=45,Commande!AK362,IF($J$9=46,Commande!AL362,IF($J$9=47,Commande!AL362,IF($J$9=48,Commande!AM362,IF($J$9=49,Commande!AN362,IF($J$9=50,Commande!AO362,IF($J$9=51,Commande!AP362,IF($J$9=52,Commande!AQ362,IF($J$9=1,Commande!AR362,IF($J$9=2,Commande!AS362,IF($J$9=3,Commande!AT362,IF($J$9=4,Commande!AU362,IF($J$9=5,Commande!AV362,IF($J$9=6,Commande!AW362,IF($J$9=7,Commande!AX362,IF($J$9=8,Commande!AY362,IF($J$9=9,Commande!AZ362,IF($J$9=10,Commande!BA362,IF($J$9=11,Commande!BB362,IF($J$9=12,Commande!BC362,IF($J$9=13,Commande!BD362,IF($J$9=14,Commande!BE362,IF($J$9=15,Commande!BF362,IF($J$9=16,Commande!BG362,IF($J$9=17,Commande!BH362,IF($J$9=18,Commande!BI362,IF($J$9=19,Commande!BJ362,IF($J$9=20,Commande!BK362,IF($J$9=21,Commande!BL362,IF($J$9=22,Commande!BM362,IF($J$9=23,Commande!BN362,IF($J$9=24,Commande!BO362,IF($J$9=25,Commande!BP362,IF($J$9=26,Commande!R362,IF($J$9=27,Commande!S362,IF($J$9=28,Commande!T362,IF($J$9=29,Commande!U362,IF($J$9=30,Commande!V362,IF($J$9=31,Commande!W362,IF($J$9=32,Commande!X362,IF($J$9=33,Commande!Y362,IF($J$9=34,Commande!Z362,IF($J$9=35,Commande!AA362,))))))))))))))))))))))))))))))))))))))))))))))))))))</f>
        <v>0</v>
      </c>
      <c r="K520" s="55" t="str">
        <f>IF(Commande!O362=0,"","Erreur")</f>
        <v/>
      </c>
    </row>
    <row r="521" spans="1:11">
      <c r="A521" s="55">
        <f>IF(Commande!A363&lt;&gt;"",Commande!A363,"")</f>
        <v>15463</v>
      </c>
      <c r="B521" s="55" t="str">
        <f>IF(Commande!J363&lt;&gt;"",Commande!J363,"")</f>
        <v>S4</v>
      </c>
      <c r="C521" s="59" t="str">
        <f>IF(Commande!B363&lt;&gt;"",Commande!B363,"")</f>
        <v>CHOU DE MILAN</v>
      </c>
      <c r="D521" s="59" t="str">
        <f>IF(Commande!C363&lt;&gt;"",Commande!C363,"")</f>
        <v>Rigoletto f1</v>
      </c>
      <c r="E521" s="55">
        <f>IF(Commande!F363&lt;&gt;"",Commande!F363,"")</f>
        <v>4</v>
      </c>
      <c r="F521" s="55" t="str">
        <f>IF(Commande!D363&lt;&gt;"",Commande!D363,"")</f>
        <v>S</v>
      </c>
      <c r="G521" s="55" t="str">
        <f>IF(Commande!L363&lt;&gt;"",Commande!L363,"")</f>
        <v>M2</v>
      </c>
      <c r="H521" s="55" t="str">
        <f>IF(Commande!H363&lt;&gt;"",Commande!H363,"")</f>
        <v>F</v>
      </c>
      <c r="I521" s="55" t="str">
        <f>IF(Commande!I363&lt;&gt;"",Commande!I363,"")</f>
        <v/>
      </c>
      <c r="J521" s="55">
        <f>IF($J$9=36,Commande!AB363,IF($J$9=37,Commande!AC363,IF($J$9=38,Commande!AD363,IF($J$9=39,Commande!AE363,IF($J$9=40,Commande!AF363,IF($J$9=41,Commande!AG363,IF($J$9=42,Commande!AH363,IF($J$9=43,Commande!AI363,IF($J$9=44,Commande!AJ363,IF($J$9=45,Commande!AK363,IF($J$9=46,Commande!AL363,IF($J$9=47,Commande!AL363,IF($J$9=48,Commande!AM363,IF($J$9=49,Commande!AN363,IF($J$9=50,Commande!AO363,IF($J$9=51,Commande!AP363,IF($J$9=52,Commande!AQ363,IF($J$9=1,Commande!AR363,IF($J$9=2,Commande!AS363,IF($J$9=3,Commande!AT363,IF($J$9=4,Commande!AU363,IF($J$9=5,Commande!AV363,IF($J$9=6,Commande!AW363,IF($J$9=7,Commande!AX363,IF($J$9=8,Commande!AY363,IF($J$9=9,Commande!AZ363,IF($J$9=10,Commande!BA363,IF($J$9=11,Commande!BB363,IF($J$9=12,Commande!BC363,IF($J$9=13,Commande!BD363,IF($J$9=14,Commande!BE363,IF($J$9=15,Commande!BF363,IF($J$9=16,Commande!BG363,IF($J$9=17,Commande!BH363,IF($J$9=18,Commande!BI363,IF($J$9=19,Commande!BJ363,IF($J$9=20,Commande!BK363,IF($J$9=21,Commande!BL363,IF($J$9=22,Commande!BM363,IF($J$9=23,Commande!BN363,IF($J$9=24,Commande!BO363,IF($J$9=25,Commande!BP363,IF($J$9=26,Commande!R363,IF($J$9=27,Commande!S363,IF($J$9=28,Commande!T363,IF($J$9=29,Commande!U363,IF($J$9=30,Commande!V363,IF($J$9=31,Commande!W363,IF($J$9=32,Commande!X363,IF($J$9=33,Commande!Y363,IF($J$9=34,Commande!Z363,IF($J$9=35,Commande!AA363,))))))))))))))))))))))))))))))))))))))))))))))))))))</f>
        <v>0</v>
      </c>
      <c r="K521" s="55" t="str">
        <f>IF(Commande!O363=0,"","Erreur")</f>
        <v/>
      </c>
    </row>
    <row r="522" spans="1:11" hidden="1">
      <c r="A522" s="91"/>
      <c r="B522" s="91"/>
      <c r="C522" s="92" t="s">
        <v>599</v>
      </c>
      <c r="D522" s="92"/>
      <c r="E522" s="91"/>
      <c r="F522" s="91"/>
      <c r="G522" s="91"/>
      <c r="H522" s="91"/>
      <c r="I522" s="91"/>
      <c r="J522" s="91">
        <f>SUBTOTAL(9,J520:J521)</f>
        <v>0</v>
      </c>
      <c r="K522" s="91"/>
    </row>
    <row r="523" spans="1:11">
      <c r="A523" s="55">
        <f>IF(Commande!A364&lt;&gt;"",Commande!A364,"")</f>
        <v>25239</v>
      </c>
      <c r="B523" s="55" t="str">
        <f>IF(Commande!J364&lt;&gt;"",Commande!J364,"")</f>
        <v>S4</v>
      </c>
      <c r="C523" s="59" t="str">
        <f>IF(Commande!B364&lt;&gt;"",Commande!B364,"")</f>
        <v>CHOU FLEUR</v>
      </c>
      <c r="D523" s="59" t="str">
        <f>IF(Commande!C364&lt;&gt;"",Commande!C364,"")</f>
        <v>Cendis f1</v>
      </c>
      <c r="E523" s="55">
        <f>IF(Commande!F364&lt;&gt;"",Commande!F364,"")</f>
        <v>4</v>
      </c>
      <c r="F523" s="55" t="str">
        <f>IF(Commande!D364&lt;&gt;"",Commande!D364,"")</f>
        <v>S</v>
      </c>
      <c r="G523" s="55" t="str">
        <f>IF(Commande!L364&lt;&gt;"",Commande!L364,"")</f>
        <v>M1</v>
      </c>
      <c r="H523" s="55" t="str">
        <f>IF(Commande!H364&lt;&gt;"",Commande!H364,"")</f>
        <v>G</v>
      </c>
      <c r="I523" s="55" t="str">
        <f>IF(Commande!I364&lt;&gt;"",Commande!I364,"")</f>
        <v/>
      </c>
      <c r="J523" s="55">
        <f>IF($J$9=36,Commande!AB364,IF($J$9=37,Commande!AC364,IF($J$9=38,Commande!AD364,IF($J$9=39,Commande!AE364,IF($J$9=40,Commande!AF364,IF($J$9=41,Commande!AG364,IF($J$9=42,Commande!AH364,IF($J$9=43,Commande!AI364,IF($J$9=44,Commande!AJ364,IF($J$9=45,Commande!AK364,IF($J$9=46,Commande!AL364,IF($J$9=47,Commande!AL364,IF($J$9=48,Commande!AM364,IF($J$9=49,Commande!AN364,IF($J$9=50,Commande!AO364,IF($J$9=51,Commande!AP364,IF($J$9=52,Commande!AQ364,IF($J$9=1,Commande!AR364,IF($J$9=2,Commande!AS364,IF($J$9=3,Commande!AT364,IF($J$9=4,Commande!AU364,IF($J$9=5,Commande!AV364,IF($J$9=6,Commande!AW364,IF($J$9=7,Commande!AX364,IF($J$9=8,Commande!AY364,IF($J$9=9,Commande!AZ364,IF($J$9=10,Commande!BA364,IF($J$9=11,Commande!BB364,IF($J$9=12,Commande!BC364,IF($J$9=13,Commande!BD364,IF($J$9=14,Commande!BE364,IF($J$9=15,Commande!BF364,IF($J$9=16,Commande!BG364,IF($J$9=17,Commande!BH364,IF($J$9=18,Commande!BI364,IF($J$9=19,Commande!BJ364,IF($J$9=20,Commande!BK364,IF($J$9=21,Commande!BL364,IF($J$9=22,Commande!BM364,IF($J$9=23,Commande!BN364,IF($J$9=24,Commande!BO364,IF($J$9=25,Commande!BP364,IF($J$9=26,Commande!R364,IF($J$9=27,Commande!S364,IF($J$9=28,Commande!T364,IF($J$9=29,Commande!U364,IF($J$9=30,Commande!V364,IF($J$9=31,Commande!W364,IF($J$9=32,Commande!X364,IF($J$9=33,Commande!Y364,IF($J$9=34,Commande!Z364,IF($J$9=35,Commande!AA364,))))))))))))))))))))))))))))))))))))))))))))))))))))</f>
        <v>0</v>
      </c>
      <c r="K523" s="55" t="str">
        <f>IF(Commande!O364=0,"","Erreur")</f>
        <v/>
      </c>
    </row>
    <row r="524" spans="1:11">
      <c r="A524" s="55">
        <f>IF(Commande!A365&lt;&gt;"",Commande!A365,"")</f>
        <v>25240</v>
      </c>
      <c r="B524" s="55" t="str">
        <f>IF(Commande!J365&lt;&gt;"",Commande!J365,"")</f>
        <v>S4</v>
      </c>
      <c r="C524" s="59" t="str">
        <f>IF(Commande!B365&lt;&gt;"",Commande!B365,"")</f>
        <v>CHOU FLEUR</v>
      </c>
      <c r="D524" s="59" t="str">
        <f>IF(Commande!C365&lt;&gt;"",Commande!C365,"")</f>
        <v>Cendis f1</v>
      </c>
      <c r="E524" s="55">
        <f>IF(Commande!F365&lt;&gt;"",Commande!F365,"")</f>
        <v>4</v>
      </c>
      <c r="F524" s="55" t="str">
        <f>IF(Commande!D365&lt;&gt;"",Commande!D365,"")</f>
        <v>S</v>
      </c>
      <c r="G524" s="55" t="str">
        <f>IF(Commande!L365&lt;&gt;"",Commande!L365,"")</f>
        <v>M2</v>
      </c>
      <c r="H524" s="55" t="str">
        <f>IF(Commande!H365&lt;&gt;"",Commande!H365,"")</f>
        <v>G</v>
      </c>
      <c r="I524" s="55" t="str">
        <f>IF(Commande!I365&lt;&gt;"",Commande!I365,"")</f>
        <v/>
      </c>
      <c r="J524" s="55">
        <f>IF($J$9=36,Commande!AB365,IF($J$9=37,Commande!AC365,IF($J$9=38,Commande!AD365,IF($J$9=39,Commande!AE365,IF($J$9=40,Commande!AF365,IF($J$9=41,Commande!AG365,IF($J$9=42,Commande!AH365,IF($J$9=43,Commande!AI365,IF($J$9=44,Commande!AJ365,IF($J$9=45,Commande!AK365,IF($J$9=46,Commande!AL365,IF($J$9=47,Commande!AL365,IF($J$9=48,Commande!AM365,IF($J$9=49,Commande!AN365,IF($J$9=50,Commande!AO365,IF($J$9=51,Commande!AP365,IF($J$9=52,Commande!AQ365,IF($J$9=1,Commande!AR365,IF($J$9=2,Commande!AS365,IF($J$9=3,Commande!AT365,IF($J$9=4,Commande!AU365,IF($J$9=5,Commande!AV365,IF($J$9=6,Commande!AW365,IF($J$9=7,Commande!AX365,IF($J$9=8,Commande!AY365,IF($J$9=9,Commande!AZ365,IF($J$9=10,Commande!BA365,IF($J$9=11,Commande!BB365,IF($J$9=12,Commande!BC365,IF($J$9=13,Commande!BD365,IF($J$9=14,Commande!BE365,IF($J$9=15,Commande!BF365,IF($J$9=16,Commande!BG365,IF($J$9=17,Commande!BH365,IF($J$9=18,Commande!BI365,IF($J$9=19,Commande!BJ365,IF($J$9=20,Commande!BK365,IF($J$9=21,Commande!BL365,IF($J$9=22,Commande!BM365,IF($J$9=23,Commande!BN365,IF($J$9=24,Commande!BO365,IF($J$9=25,Commande!BP365,IF($J$9=26,Commande!R365,IF($J$9=27,Commande!S365,IF($J$9=28,Commande!T365,IF($J$9=29,Commande!U365,IF($J$9=30,Commande!V365,IF($J$9=31,Commande!W365,IF($J$9=32,Commande!X365,IF($J$9=33,Commande!Y365,IF($J$9=34,Commande!Z365,IF($J$9=35,Commande!AA365,))))))))))))))))))))))))))))))))))))))))))))))))))))</f>
        <v>0</v>
      </c>
      <c r="K524" s="55" t="str">
        <f>IF(Commande!O365=0,"","Erreur")</f>
        <v/>
      </c>
    </row>
    <row r="525" spans="1:11">
      <c r="A525" s="91"/>
      <c r="B525" s="91"/>
      <c r="C525" s="92" t="s">
        <v>600</v>
      </c>
      <c r="D525" s="92"/>
      <c r="E525" s="91"/>
      <c r="F525" s="91"/>
      <c r="G525" s="91"/>
      <c r="H525" s="91"/>
      <c r="I525" s="91"/>
      <c r="J525" s="91">
        <f>SUBTOTAL(9,J523:J524)</f>
        <v>0</v>
      </c>
      <c r="K525" s="91"/>
    </row>
    <row r="526" spans="1:11">
      <c r="A526" s="55">
        <f>IF(Commande!A366&lt;&gt;"",Commande!A366,"")</f>
        <v>14694</v>
      </c>
      <c r="B526" s="55" t="str">
        <f>IF(Commande!J366&lt;&gt;"",Commande!J366,"")</f>
        <v>S4</v>
      </c>
      <c r="C526" s="59" t="str">
        <f>IF(Commande!B366&lt;&gt;"",Commande!B366,"")</f>
        <v>CHOU FLEUR ROMANESCO</v>
      </c>
      <c r="D526" s="59" t="str">
        <f>IF(Commande!C366&lt;&gt;"",Commande!C366,"")</f>
        <v>Gitano f1</v>
      </c>
      <c r="E526" s="55">
        <f>IF(Commande!F366&lt;&gt;"",Commande!F366,"")</f>
        <v>4</v>
      </c>
      <c r="F526" s="55" t="str">
        <f>IF(Commande!D366&lt;&gt;"",Commande!D366,"")</f>
        <v>S</v>
      </c>
      <c r="G526" s="55" t="str">
        <f>IF(Commande!L366&lt;&gt;"",Commande!L366,"")</f>
        <v>M1</v>
      </c>
      <c r="H526" s="55" t="str">
        <f>IF(Commande!H366&lt;&gt;"",Commande!H366,"")</f>
        <v>G</v>
      </c>
      <c r="I526" s="55" t="str">
        <f>IF(Commande!I366&lt;&gt;"",Commande!I366,"")</f>
        <v/>
      </c>
      <c r="J526" s="55">
        <f>IF($J$9=36,Commande!AB366,IF($J$9=37,Commande!AC366,IF($J$9=38,Commande!AD366,IF($J$9=39,Commande!AE366,IF($J$9=40,Commande!AF366,IF($J$9=41,Commande!AG366,IF($J$9=42,Commande!AH366,IF($J$9=43,Commande!AI366,IF($J$9=44,Commande!AJ366,IF($J$9=45,Commande!AK366,IF($J$9=46,Commande!AL366,IF($J$9=47,Commande!AL366,IF($J$9=48,Commande!AM366,IF($J$9=49,Commande!AN366,IF($J$9=50,Commande!AO366,IF($J$9=51,Commande!AP366,IF($J$9=52,Commande!AQ366,IF($J$9=1,Commande!AR366,IF($J$9=2,Commande!AS366,IF($J$9=3,Commande!AT366,IF($J$9=4,Commande!AU366,IF($J$9=5,Commande!AV366,IF($J$9=6,Commande!AW366,IF($J$9=7,Commande!AX366,IF($J$9=8,Commande!AY366,IF($J$9=9,Commande!AZ366,IF($J$9=10,Commande!BA366,IF($J$9=11,Commande!BB366,IF($J$9=12,Commande!BC366,IF($J$9=13,Commande!BD366,IF($J$9=14,Commande!BE366,IF($J$9=15,Commande!BF366,IF($J$9=16,Commande!BG366,IF($J$9=17,Commande!BH366,IF($J$9=18,Commande!BI366,IF($J$9=19,Commande!BJ366,IF($J$9=20,Commande!BK366,IF($J$9=21,Commande!BL366,IF($J$9=22,Commande!BM366,IF($J$9=23,Commande!BN366,IF($J$9=24,Commande!BO366,IF($J$9=25,Commande!BP366,IF($J$9=26,Commande!R366,IF($J$9=27,Commande!S366,IF($J$9=28,Commande!T366,IF($J$9=29,Commande!U366,IF($J$9=30,Commande!V366,IF($J$9=31,Commande!W366,IF($J$9=32,Commande!X366,IF($J$9=33,Commande!Y366,IF($J$9=34,Commande!Z366,IF($J$9=35,Commande!AA366,))))))))))))))))))))))))))))))))))))))))))))))))))))</f>
        <v>0</v>
      </c>
      <c r="K526" s="55" t="str">
        <f>IF(Commande!O366=0,"","Erreur")</f>
        <v/>
      </c>
    </row>
    <row r="527" spans="1:11">
      <c r="A527" s="55">
        <f>IF(Commande!A367&lt;&gt;"",Commande!A367,"")</f>
        <v>13100</v>
      </c>
      <c r="B527" s="55" t="str">
        <f>IF(Commande!J367&lt;&gt;"",Commande!J367,"")</f>
        <v>S4</v>
      </c>
      <c r="C527" s="59" t="str">
        <f>IF(Commande!B367&lt;&gt;"",Commande!B367,"")</f>
        <v>CHOU FLEUR ROMANESCO</v>
      </c>
      <c r="D527" s="59" t="str">
        <f>IF(Commande!C367&lt;&gt;"",Commande!C367,"")</f>
        <v>Gitano f1</v>
      </c>
      <c r="E527" s="55">
        <f>IF(Commande!F367&lt;&gt;"",Commande!F367,"")</f>
        <v>4</v>
      </c>
      <c r="F527" s="55" t="str">
        <f>IF(Commande!D367&lt;&gt;"",Commande!D367,"")</f>
        <v>S</v>
      </c>
      <c r="G527" s="55" t="str">
        <f>IF(Commande!L367&lt;&gt;"",Commande!L367,"")</f>
        <v>M2</v>
      </c>
      <c r="H527" s="55" t="str">
        <f>IF(Commande!H367&lt;&gt;"",Commande!H367,"")</f>
        <v>G</v>
      </c>
      <c r="I527" s="55" t="str">
        <f>IF(Commande!I367&lt;&gt;"",Commande!I367,"")</f>
        <v/>
      </c>
      <c r="J527" s="55">
        <f>IF($J$9=36,Commande!AB367,IF($J$9=37,Commande!AC367,IF($J$9=38,Commande!AD367,IF($J$9=39,Commande!AE367,IF($J$9=40,Commande!AF367,IF($J$9=41,Commande!AG367,IF($J$9=42,Commande!AH367,IF($J$9=43,Commande!AI367,IF($J$9=44,Commande!AJ367,IF($J$9=45,Commande!AK367,IF($J$9=46,Commande!AL367,IF($J$9=47,Commande!AL367,IF($J$9=48,Commande!AM367,IF($J$9=49,Commande!AN367,IF($J$9=50,Commande!AO367,IF($J$9=51,Commande!AP367,IF($J$9=52,Commande!AQ367,IF($J$9=1,Commande!AR367,IF($J$9=2,Commande!AS367,IF($J$9=3,Commande!AT367,IF($J$9=4,Commande!AU367,IF($J$9=5,Commande!AV367,IF($J$9=6,Commande!AW367,IF($J$9=7,Commande!AX367,IF($J$9=8,Commande!AY367,IF($J$9=9,Commande!AZ367,IF($J$9=10,Commande!BA367,IF($J$9=11,Commande!BB367,IF($J$9=12,Commande!BC367,IF($J$9=13,Commande!BD367,IF($J$9=14,Commande!BE367,IF($J$9=15,Commande!BF367,IF($J$9=16,Commande!BG367,IF($J$9=17,Commande!BH367,IF($J$9=18,Commande!BI367,IF($J$9=19,Commande!BJ367,IF($J$9=20,Commande!BK367,IF($J$9=21,Commande!BL367,IF($J$9=22,Commande!BM367,IF($J$9=23,Commande!BN367,IF($J$9=24,Commande!BO367,IF($J$9=25,Commande!BP367,IF($J$9=26,Commande!R367,IF($J$9=27,Commande!S367,IF($J$9=28,Commande!T367,IF($J$9=29,Commande!U367,IF($J$9=30,Commande!V367,IF($J$9=31,Commande!W367,IF($J$9=32,Commande!X367,IF($J$9=33,Commande!Y367,IF($J$9=34,Commande!Z367,IF($J$9=35,Commande!AA367,))))))))))))))))))))))))))))))))))))))))))))))))))))</f>
        <v>0</v>
      </c>
      <c r="K527" s="55" t="str">
        <f>IF(Commande!O367=0,"","Erreur")</f>
        <v/>
      </c>
    </row>
    <row r="528" spans="1:11" hidden="1">
      <c r="A528" s="91"/>
      <c r="B528" s="91"/>
      <c r="C528" s="92" t="s">
        <v>601</v>
      </c>
      <c r="D528" s="92"/>
      <c r="E528" s="91"/>
      <c r="F528" s="91"/>
      <c r="G528" s="91"/>
      <c r="H528" s="91"/>
      <c r="I528" s="91"/>
      <c r="J528" s="91">
        <f>SUBTOTAL(9,J526:J527)</f>
        <v>0</v>
      </c>
      <c r="K528" s="91"/>
    </row>
    <row r="529" spans="1:11">
      <c r="A529" s="55">
        <f>IF(Commande!A368&lt;&gt;"",Commande!A368,"")</f>
        <v>12801</v>
      </c>
      <c r="B529" s="55" t="str">
        <f>IF(Commande!J368&lt;&gt;"",Commande!J368,"")</f>
        <v>S4</v>
      </c>
      <c r="C529" s="59" t="str">
        <f>IF(Commande!B368&lt;&gt;"",Commande!B368,"")</f>
        <v>CHOU ROUGE</v>
      </c>
      <c r="D529" s="59" t="str">
        <f>IF(Commande!C368&lt;&gt;"",Commande!C368,"")</f>
        <v>Redsky f1</v>
      </c>
      <c r="E529" s="55">
        <f>IF(Commande!F368&lt;&gt;"",Commande!F368,"")</f>
        <v>4</v>
      </c>
      <c r="F529" s="55" t="str">
        <f>IF(Commande!D368&lt;&gt;"",Commande!D368,"")</f>
        <v>S</v>
      </c>
      <c r="G529" s="55" t="str">
        <f>IF(Commande!L368&lt;&gt;"",Commande!L368,"")</f>
        <v>M1</v>
      </c>
      <c r="H529" s="55" t="str">
        <f>IF(Commande!H368&lt;&gt;"",Commande!H368,"")</f>
        <v>F</v>
      </c>
      <c r="I529" s="55" t="str">
        <f>IF(Commande!I368&lt;&gt;"",Commande!I368,"")</f>
        <v/>
      </c>
      <c r="J529" s="55">
        <f>IF($J$9=36,Commande!AB368,IF($J$9=37,Commande!AC368,IF($J$9=38,Commande!AD368,IF($J$9=39,Commande!AE368,IF($J$9=40,Commande!AF368,IF($J$9=41,Commande!AG368,IF($J$9=42,Commande!AH368,IF($J$9=43,Commande!AI368,IF($J$9=44,Commande!AJ368,IF($J$9=45,Commande!AK368,IF($J$9=46,Commande!AL368,IF($J$9=47,Commande!AL368,IF($J$9=48,Commande!AM368,IF($J$9=49,Commande!AN368,IF($J$9=50,Commande!AO368,IF($J$9=51,Commande!AP368,IF($J$9=52,Commande!AQ368,IF($J$9=1,Commande!AR368,IF($J$9=2,Commande!AS368,IF($J$9=3,Commande!AT368,IF($J$9=4,Commande!AU368,IF($J$9=5,Commande!AV368,IF($J$9=6,Commande!AW368,IF($J$9=7,Commande!AX368,IF($J$9=8,Commande!AY368,IF($J$9=9,Commande!AZ368,IF($J$9=10,Commande!BA368,IF($J$9=11,Commande!BB368,IF($J$9=12,Commande!BC368,IF($J$9=13,Commande!BD368,IF($J$9=14,Commande!BE368,IF($J$9=15,Commande!BF368,IF($J$9=16,Commande!BG368,IF($J$9=17,Commande!BH368,IF($J$9=18,Commande!BI368,IF($J$9=19,Commande!BJ368,IF($J$9=20,Commande!BK368,IF($J$9=21,Commande!BL368,IF($J$9=22,Commande!BM368,IF($J$9=23,Commande!BN368,IF($J$9=24,Commande!BO368,IF($J$9=25,Commande!BP368,IF($J$9=26,Commande!R368,IF($J$9=27,Commande!S368,IF($J$9=28,Commande!T368,IF($J$9=29,Commande!U368,IF($J$9=30,Commande!V368,IF($J$9=31,Commande!W368,IF($J$9=32,Commande!X368,IF($J$9=33,Commande!Y368,IF($J$9=34,Commande!Z368,IF($J$9=35,Commande!AA368,))))))))))))))))))))))))))))))))))))))))))))))))))))</f>
        <v>0</v>
      </c>
      <c r="K529" s="55" t="str">
        <f>IF(Commande!O368=0,"","Erreur")</f>
        <v/>
      </c>
    </row>
    <row r="530" spans="1:11">
      <c r="A530" s="55">
        <f>IF(Commande!A369&lt;&gt;"",Commande!A369,"")</f>
        <v>12802</v>
      </c>
      <c r="B530" s="55" t="str">
        <f>IF(Commande!J369&lt;&gt;"",Commande!J369,"")</f>
        <v>S4</v>
      </c>
      <c r="C530" s="59" t="str">
        <f>IF(Commande!B369&lt;&gt;"",Commande!B369,"")</f>
        <v>CHOU ROUGE</v>
      </c>
      <c r="D530" s="59" t="str">
        <f>IF(Commande!C369&lt;&gt;"",Commande!C369,"")</f>
        <v>Redsky f1</v>
      </c>
      <c r="E530" s="55">
        <f>IF(Commande!F369&lt;&gt;"",Commande!F369,"")</f>
        <v>4</v>
      </c>
      <c r="F530" s="55" t="str">
        <f>IF(Commande!D369&lt;&gt;"",Commande!D369,"")</f>
        <v>S</v>
      </c>
      <c r="G530" s="55" t="str">
        <f>IF(Commande!L369&lt;&gt;"",Commande!L369,"")</f>
        <v>M2</v>
      </c>
      <c r="H530" s="55" t="str">
        <f>IF(Commande!H369&lt;&gt;"",Commande!H369,"")</f>
        <v>F</v>
      </c>
      <c r="I530" s="55" t="str">
        <f>IF(Commande!I369&lt;&gt;"",Commande!I369,"")</f>
        <v/>
      </c>
      <c r="J530" s="55">
        <f>IF($J$9=36,Commande!AB369,IF($J$9=37,Commande!AC369,IF($J$9=38,Commande!AD369,IF($J$9=39,Commande!AE369,IF($J$9=40,Commande!AF369,IF($J$9=41,Commande!AG369,IF($J$9=42,Commande!AH369,IF($J$9=43,Commande!AI369,IF($J$9=44,Commande!AJ369,IF($J$9=45,Commande!AK369,IF($J$9=46,Commande!AL369,IF($J$9=47,Commande!AL369,IF($J$9=48,Commande!AM369,IF($J$9=49,Commande!AN369,IF($J$9=50,Commande!AO369,IF($J$9=51,Commande!AP369,IF($J$9=52,Commande!AQ369,IF($J$9=1,Commande!AR369,IF($J$9=2,Commande!AS369,IF($J$9=3,Commande!AT369,IF($J$9=4,Commande!AU369,IF($J$9=5,Commande!AV369,IF($J$9=6,Commande!AW369,IF($J$9=7,Commande!AX369,IF($J$9=8,Commande!AY369,IF($J$9=9,Commande!AZ369,IF($J$9=10,Commande!BA369,IF($J$9=11,Commande!BB369,IF($J$9=12,Commande!BC369,IF($J$9=13,Commande!BD369,IF($J$9=14,Commande!BE369,IF($J$9=15,Commande!BF369,IF($J$9=16,Commande!BG369,IF($J$9=17,Commande!BH369,IF($J$9=18,Commande!BI369,IF($J$9=19,Commande!BJ369,IF($J$9=20,Commande!BK369,IF($J$9=21,Commande!BL369,IF($J$9=22,Commande!BM369,IF($J$9=23,Commande!BN369,IF($J$9=24,Commande!BO369,IF($J$9=25,Commande!BP369,IF($J$9=26,Commande!R369,IF($J$9=27,Commande!S369,IF($J$9=28,Commande!T369,IF($J$9=29,Commande!U369,IF($J$9=30,Commande!V369,IF($J$9=31,Commande!W369,IF($J$9=32,Commande!X369,IF($J$9=33,Commande!Y369,IF($J$9=34,Commande!Z369,IF($J$9=35,Commande!AA369,))))))))))))))))))))))))))))))))))))))))))))))))))))</f>
        <v>0</v>
      </c>
      <c r="K530" s="55" t="str">
        <f>IF(Commande!O369=0,"","Erreur")</f>
        <v/>
      </c>
    </row>
    <row r="531" spans="1:11" hidden="1">
      <c r="A531" s="91"/>
      <c r="B531" s="91"/>
      <c r="C531" s="92" t="s">
        <v>602</v>
      </c>
      <c r="D531" s="92"/>
      <c r="E531" s="91"/>
      <c r="F531" s="91"/>
      <c r="G531" s="91"/>
      <c r="H531" s="91"/>
      <c r="I531" s="91"/>
      <c r="J531" s="91">
        <f>SUBTOTAL(9,J529:J530)</f>
        <v>0</v>
      </c>
      <c r="K531" s="91"/>
    </row>
    <row r="532" spans="1:11">
      <c r="A532" s="55">
        <f>IF(Commande!A370&lt;&gt;"",Commande!A370,"")</f>
        <v>13664</v>
      </c>
      <c r="B532" s="55" t="str">
        <f>IF(Commande!J370&lt;&gt;"",Commande!J370,"")</f>
        <v>S4</v>
      </c>
      <c r="C532" s="59" t="str">
        <f>IF(Commande!B370&lt;&gt;"",Commande!B370,"")</f>
        <v>FRAISIER</v>
      </c>
      <c r="D532" s="59" t="str">
        <f>IF(Commande!C370&lt;&gt;"",Commande!C370,"")</f>
        <v>Loran f1</v>
      </c>
      <c r="E532" s="55">
        <f>IF(Commande!F370&lt;&gt;"",Commande!F370,"")</f>
        <v>14</v>
      </c>
      <c r="F532" s="55" t="str">
        <f>IF(Commande!D370&lt;&gt;"",Commande!D370,"")</f>
        <v>S</v>
      </c>
      <c r="G532" s="55" t="str">
        <f>IF(Commande!L370&lt;&gt;"",Commande!L370,"")</f>
        <v>M3</v>
      </c>
      <c r="H532" s="55" t="str">
        <f>IF(Commande!H370&lt;&gt;"",Commande!H370,"")</f>
        <v>A</v>
      </c>
      <c r="I532" s="55" t="str">
        <f>IF(Commande!I370&lt;&gt;"",Commande!I370,"")</f>
        <v/>
      </c>
      <c r="J532" s="55">
        <f>IF($J$9=36,Commande!AB370,IF($J$9=37,Commande!AC370,IF($J$9=38,Commande!AD370,IF($J$9=39,Commande!AE370,IF($J$9=40,Commande!AF370,IF($J$9=41,Commande!AG370,IF($J$9=42,Commande!AH370,IF($J$9=43,Commande!AI370,IF($J$9=44,Commande!AJ370,IF($J$9=45,Commande!AK370,IF($J$9=46,Commande!AL370,IF($J$9=47,Commande!AL370,IF($J$9=48,Commande!AM370,IF($J$9=49,Commande!AN370,IF($J$9=50,Commande!AO370,IF($J$9=51,Commande!AP370,IF($J$9=52,Commande!AQ370,IF($J$9=1,Commande!AR370,IF($J$9=2,Commande!AS370,IF($J$9=3,Commande!AT370,IF($J$9=4,Commande!AU370,IF($J$9=5,Commande!AV370,IF($J$9=6,Commande!AW370,IF($J$9=7,Commande!AX370,IF($J$9=8,Commande!AY370,IF($J$9=9,Commande!AZ370,IF($J$9=10,Commande!BA370,IF($J$9=11,Commande!BB370,IF($J$9=12,Commande!BC370,IF($J$9=13,Commande!BD370,IF($J$9=14,Commande!BE370,IF($J$9=15,Commande!BF370,IF($J$9=16,Commande!BG370,IF($J$9=17,Commande!BH370,IF($J$9=18,Commande!BI370,IF($J$9=19,Commande!BJ370,IF($J$9=20,Commande!BK370,IF($J$9=21,Commande!BL370,IF($J$9=22,Commande!BM370,IF($J$9=23,Commande!BN370,IF($J$9=24,Commande!BO370,IF($J$9=25,Commande!BP370,IF($J$9=26,Commande!R370,IF($J$9=27,Commande!S370,IF($J$9=28,Commande!T370,IF($J$9=29,Commande!U370,IF($J$9=30,Commande!V370,IF($J$9=31,Commande!W370,IF($J$9=32,Commande!X370,IF($J$9=33,Commande!Y370,IF($J$9=34,Commande!Z370,IF($J$9=35,Commande!AA370,))))))))))))))))))))))))))))))))))))))))))))))))))))</f>
        <v>0</v>
      </c>
      <c r="K532" s="55" t="str">
        <f>IF(Commande!O370=0,"","Erreur")</f>
        <v/>
      </c>
    </row>
    <row r="533" spans="1:11">
      <c r="A533" s="55">
        <f>IF(Commande!A371&lt;&gt;"",Commande!A371,"")</f>
        <v>15245</v>
      </c>
      <c r="B533" s="55" t="str">
        <f>IF(Commande!J371&lt;&gt;"",Commande!J371,"")</f>
        <v>S4</v>
      </c>
      <c r="C533" s="59" t="str">
        <f>IF(Commande!B371&lt;&gt;"",Commande!B371,"")</f>
        <v>FRAISIER</v>
      </c>
      <c r="D533" s="59" t="str">
        <f>IF(Commande!C371&lt;&gt;"",Commande!C371,"")</f>
        <v>Tristan f1</v>
      </c>
      <c r="E533" s="55">
        <f>IF(Commande!F371&lt;&gt;"",Commande!F371,"")</f>
        <v>14</v>
      </c>
      <c r="F533" s="55" t="str">
        <f>IF(Commande!D371&lt;&gt;"",Commande!D371,"")</f>
        <v>S</v>
      </c>
      <c r="G533" s="55" t="str">
        <f>IF(Commande!L371&lt;&gt;"",Commande!L371,"")</f>
        <v>M3</v>
      </c>
      <c r="H533" s="55" t="str">
        <f>IF(Commande!H371&lt;&gt;"",Commande!H371,"")</f>
        <v>A</v>
      </c>
      <c r="I533" s="55" t="str">
        <f>IF(Commande!I371&lt;&gt;"",Commande!I371,"")</f>
        <v/>
      </c>
      <c r="J533" s="55">
        <f>IF($J$9=36,Commande!AB371,IF($J$9=37,Commande!AC371,IF($J$9=38,Commande!AD371,IF($J$9=39,Commande!AE371,IF($J$9=40,Commande!AF371,IF($J$9=41,Commande!AG371,IF($J$9=42,Commande!AH371,IF($J$9=43,Commande!AI371,IF($J$9=44,Commande!AJ371,IF($J$9=45,Commande!AK371,IF($J$9=46,Commande!AL371,IF($J$9=47,Commande!AL371,IF($J$9=48,Commande!AM371,IF($J$9=49,Commande!AN371,IF($J$9=50,Commande!AO371,IF($J$9=51,Commande!AP371,IF($J$9=52,Commande!AQ371,IF($J$9=1,Commande!AR371,IF($J$9=2,Commande!AS371,IF($J$9=3,Commande!AT371,IF($J$9=4,Commande!AU371,IF($J$9=5,Commande!AV371,IF($J$9=6,Commande!AW371,IF($J$9=7,Commande!AX371,IF($J$9=8,Commande!AY371,IF($J$9=9,Commande!AZ371,IF($J$9=10,Commande!BA371,IF($J$9=11,Commande!BB371,IF($J$9=12,Commande!BC371,IF($J$9=13,Commande!BD371,IF($J$9=14,Commande!BE371,IF($J$9=15,Commande!BF371,IF($J$9=16,Commande!BG371,IF($J$9=17,Commande!BH371,IF($J$9=18,Commande!BI371,IF($J$9=19,Commande!BJ371,IF($J$9=20,Commande!BK371,IF($J$9=21,Commande!BL371,IF($J$9=22,Commande!BM371,IF($J$9=23,Commande!BN371,IF($J$9=24,Commande!BO371,IF($J$9=25,Commande!BP371,IF($J$9=26,Commande!R371,IF($J$9=27,Commande!S371,IF($J$9=28,Commande!T371,IF($J$9=29,Commande!U371,IF($J$9=30,Commande!V371,IF($J$9=31,Commande!W371,IF($J$9=32,Commande!X371,IF($J$9=33,Commande!Y371,IF($J$9=34,Commande!Z371,IF($J$9=35,Commande!AA371,))))))))))))))))))))))))))))))))))))))))))))))))))))</f>
        <v>0</v>
      </c>
      <c r="K533" s="55" t="str">
        <f>IF(Commande!O371=0,"","Erreur")</f>
        <v/>
      </c>
    </row>
    <row r="534" spans="1:11" hidden="1">
      <c r="A534" s="91"/>
      <c r="B534" s="91"/>
      <c r="C534" s="92" t="s">
        <v>591</v>
      </c>
      <c r="D534" s="92"/>
      <c r="E534" s="91"/>
      <c r="F534" s="91"/>
      <c r="G534" s="91"/>
      <c r="H534" s="91"/>
      <c r="I534" s="91"/>
      <c r="J534" s="91">
        <f>SUBTOTAL(9,J532:J533)</f>
        <v>0</v>
      </c>
      <c r="K534" s="91"/>
    </row>
    <row r="535" spans="1:11">
      <c r="A535" s="55">
        <f>IF(Commande!A372&lt;&gt;"",Commande!A372,"")</f>
        <v>15474</v>
      </c>
      <c r="B535" s="55" t="str">
        <f>IF(Commande!J372&lt;&gt;"",Commande!J372,"")</f>
        <v>S4</v>
      </c>
      <c r="C535" s="59" t="str">
        <f>IF(Commande!B372&lt;&gt;"",Commande!B372,"")</f>
        <v>POIREE VERTE</v>
      </c>
      <c r="D535" s="59" t="str">
        <f>IF(Commande!C372&lt;&gt;"",Commande!C372,"")</f>
        <v>Berac</v>
      </c>
      <c r="E535" s="55">
        <f>IF(Commande!F372&lt;&gt;"",Commande!F372,"")</f>
        <v>5</v>
      </c>
      <c r="F535" s="55" t="str">
        <f>IF(Commande!D372&lt;&gt;"",Commande!D372,"")</f>
        <v>S</v>
      </c>
      <c r="G535" s="55" t="str">
        <f>IF(Commande!L372&lt;&gt;"",Commande!L372,"")</f>
        <v>M1</v>
      </c>
      <c r="H535" s="55" t="str">
        <f>IF(Commande!H372&lt;&gt;"",Commande!H372,"")</f>
        <v>F</v>
      </c>
      <c r="I535" s="55" t="str">
        <f>IF(Commande!I372&lt;&gt;"",Commande!I372,"")</f>
        <v/>
      </c>
      <c r="J535" s="55">
        <f>IF($J$9=36,Commande!AB372,IF($J$9=37,Commande!AC372,IF($J$9=38,Commande!AD372,IF($J$9=39,Commande!AE372,IF($J$9=40,Commande!AF372,IF($J$9=41,Commande!AG372,IF($J$9=42,Commande!AH372,IF($J$9=43,Commande!AI372,IF($J$9=44,Commande!AJ372,IF($J$9=45,Commande!AK372,IF($J$9=46,Commande!AL372,IF($J$9=47,Commande!AL372,IF($J$9=48,Commande!AM372,IF($J$9=49,Commande!AN372,IF($J$9=50,Commande!AO372,IF($J$9=51,Commande!AP372,IF($J$9=52,Commande!AQ372,IF($J$9=1,Commande!AR372,IF($J$9=2,Commande!AS372,IF($J$9=3,Commande!AT372,IF($J$9=4,Commande!AU372,IF($J$9=5,Commande!AV372,IF($J$9=6,Commande!AW372,IF($J$9=7,Commande!AX372,IF($J$9=8,Commande!AY372,IF($J$9=9,Commande!AZ372,IF($J$9=10,Commande!BA372,IF($J$9=11,Commande!BB372,IF($J$9=12,Commande!BC372,IF($J$9=13,Commande!BD372,IF($J$9=14,Commande!BE372,IF($J$9=15,Commande!BF372,IF($J$9=16,Commande!BG372,IF($J$9=17,Commande!BH372,IF($J$9=18,Commande!BI372,IF($J$9=19,Commande!BJ372,IF($J$9=20,Commande!BK372,IF($J$9=21,Commande!BL372,IF($J$9=22,Commande!BM372,IF($J$9=23,Commande!BN372,IF($J$9=24,Commande!BO372,IF($J$9=25,Commande!BP372,IF($J$9=26,Commande!R372,IF($J$9=27,Commande!S372,IF($J$9=28,Commande!T372,IF($J$9=29,Commande!U372,IF($J$9=30,Commande!V372,IF($J$9=31,Commande!W372,IF($J$9=32,Commande!X372,IF($J$9=33,Commande!Y372,IF($J$9=34,Commande!Z372,IF($J$9=35,Commande!AA372,))))))))))))))))))))))))))))))))))))))))))))))))))))</f>
        <v>0</v>
      </c>
      <c r="K535" s="55" t="str">
        <f>IF(Commande!O372=0,"","Erreur")</f>
        <v/>
      </c>
    </row>
    <row r="536" spans="1:11">
      <c r="A536" s="55">
        <f>IF(Commande!A373&lt;&gt;"",Commande!A373,"")</f>
        <v>15475</v>
      </c>
      <c r="B536" s="55" t="str">
        <f>IF(Commande!J373&lt;&gt;"",Commande!J373,"")</f>
        <v>S4</v>
      </c>
      <c r="C536" s="59" t="str">
        <f>IF(Commande!B373&lt;&gt;"",Commande!B373,"")</f>
        <v>POIREE VERTE</v>
      </c>
      <c r="D536" s="59" t="str">
        <f>IF(Commande!C373&lt;&gt;"",Commande!C373,"")</f>
        <v>Berac</v>
      </c>
      <c r="E536" s="55">
        <f>IF(Commande!F373&lt;&gt;"",Commande!F373,"")</f>
        <v>5</v>
      </c>
      <c r="F536" s="55" t="str">
        <f>IF(Commande!D373&lt;&gt;"",Commande!D373,"")</f>
        <v>S</v>
      </c>
      <c r="G536" s="55" t="str">
        <f>IF(Commande!L373&lt;&gt;"",Commande!L373,"")</f>
        <v>M2</v>
      </c>
      <c r="H536" s="55" t="str">
        <f>IF(Commande!H373&lt;&gt;"",Commande!H373,"")</f>
        <v>F</v>
      </c>
      <c r="I536" s="55" t="str">
        <f>IF(Commande!I373&lt;&gt;"",Commande!I373,"")</f>
        <v/>
      </c>
      <c r="J536" s="55">
        <f>IF($J$9=36,Commande!AB373,IF($J$9=37,Commande!AC373,IF($J$9=38,Commande!AD373,IF($J$9=39,Commande!AE373,IF($J$9=40,Commande!AF373,IF($J$9=41,Commande!AG373,IF($J$9=42,Commande!AH373,IF($J$9=43,Commande!AI373,IF($J$9=44,Commande!AJ373,IF($J$9=45,Commande!AK373,IF($J$9=46,Commande!AL373,IF($J$9=47,Commande!AL373,IF($J$9=48,Commande!AM373,IF($J$9=49,Commande!AN373,IF($J$9=50,Commande!AO373,IF($J$9=51,Commande!AP373,IF($J$9=52,Commande!AQ373,IF($J$9=1,Commande!AR373,IF($J$9=2,Commande!AS373,IF($J$9=3,Commande!AT373,IF($J$9=4,Commande!AU373,IF($J$9=5,Commande!AV373,IF($J$9=6,Commande!AW373,IF($J$9=7,Commande!AX373,IF($J$9=8,Commande!AY373,IF($J$9=9,Commande!AZ373,IF($J$9=10,Commande!BA373,IF($J$9=11,Commande!BB373,IF($J$9=12,Commande!BC373,IF($J$9=13,Commande!BD373,IF($J$9=14,Commande!BE373,IF($J$9=15,Commande!BF373,IF($J$9=16,Commande!BG373,IF($J$9=17,Commande!BH373,IF($J$9=18,Commande!BI373,IF($J$9=19,Commande!BJ373,IF($J$9=20,Commande!BK373,IF($J$9=21,Commande!BL373,IF($J$9=22,Commande!BM373,IF($J$9=23,Commande!BN373,IF($J$9=24,Commande!BO373,IF($J$9=25,Commande!BP373,IF($J$9=26,Commande!R373,IF($J$9=27,Commande!S373,IF($J$9=28,Commande!T373,IF($J$9=29,Commande!U373,IF($J$9=30,Commande!V373,IF($J$9=31,Commande!W373,IF($J$9=32,Commande!X373,IF($J$9=33,Commande!Y373,IF($J$9=34,Commande!Z373,IF($J$9=35,Commande!AA373,))))))))))))))))))))))))))))))))))))))))))))))))))))</f>
        <v>0</v>
      </c>
      <c r="K536" s="55" t="str">
        <f>IF(Commande!O373=0,"","Erreur")</f>
        <v/>
      </c>
    </row>
    <row r="537" spans="1:11" hidden="1">
      <c r="A537" s="91"/>
      <c r="B537" s="91"/>
      <c r="C537" s="92" t="s">
        <v>603</v>
      </c>
      <c r="D537" s="92"/>
      <c r="E537" s="91"/>
      <c r="F537" s="91"/>
      <c r="G537" s="91"/>
      <c r="H537" s="91"/>
      <c r="I537" s="91"/>
      <c r="J537" s="91">
        <f>SUBTOTAL(9,J535:J536)</f>
        <v>0</v>
      </c>
      <c r="K537" s="91"/>
    </row>
    <row r="538" spans="1:11">
      <c r="A538" s="93"/>
      <c r="B538" s="93"/>
      <c r="C538" s="94" t="s">
        <v>855</v>
      </c>
      <c r="D538" s="94"/>
      <c r="E538" s="93"/>
      <c r="F538" s="93"/>
      <c r="G538" s="93"/>
      <c r="H538" s="93"/>
      <c r="I538" s="93"/>
      <c r="J538" s="93">
        <f>SUBTOTAL(9,J496:J537)</f>
        <v>0</v>
      </c>
      <c r="K538" s="93"/>
    </row>
    <row r="539" spans="1:11" hidden="1">
      <c r="A539" s="55" t="str">
        <f>IF(Commande!A374&lt;&gt;"",Commande!A374,"")</f>
        <v/>
      </c>
      <c r="B539" s="55" t="str">
        <f>IF(Commande!J374&lt;&gt;"",Commande!J374,"")</f>
        <v>G</v>
      </c>
      <c r="C539" s="59" t="str">
        <f>IF(Commande!B374&lt;&gt;"",Commande!B374,"")</f>
        <v>Plantes utiles au jardin et couvre-sols</v>
      </c>
      <c r="D539" s="59" t="str">
        <f>IF(Commande!C374&lt;&gt;"",Commande!C374,"")</f>
        <v/>
      </c>
      <c r="E539" s="55" t="str">
        <f>IF(Commande!F374&lt;&gt;"",Commande!F374,"")</f>
        <v/>
      </c>
      <c r="F539" s="55" t="str">
        <f>IF(Commande!D374&lt;&gt;"",Commande!D374,"")</f>
        <v/>
      </c>
      <c r="G539" s="55" t="str">
        <f>IF(Commande!L374&lt;&gt;"",Commande!L374,"")</f>
        <v/>
      </c>
      <c r="H539" s="55" t="str">
        <f>IF(Commande!H374&lt;&gt;"",Commande!H374,"")</f>
        <v/>
      </c>
      <c r="I539" s="55" t="str">
        <f>IF(Commande!I374&lt;&gt;"",Commande!I374,"")</f>
        <v/>
      </c>
      <c r="J539" s="55">
        <f>IF($J$9=36,Commande!AB374,IF($J$9=37,Commande!AC374,IF($J$9=38,Commande!AD374,IF($J$9=39,Commande!AE374,IF($J$9=40,Commande!AF374,IF($J$9=41,Commande!AG374,IF($J$9=42,Commande!AH374,IF($J$9=43,Commande!AI374,IF($J$9=44,Commande!AJ374,IF($J$9=45,Commande!AK374,IF($J$9=46,Commande!AL374,IF($J$9=47,Commande!AL374,IF($J$9=48,Commande!AM374,IF($J$9=49,Commande!AN374,IF($J$9=50,Commande!AO374,IF($J$9=51,Commande!AP374,IF($J$9=52,Commande!AQ374,IF($J$9=1,Commande!AR374,IF($J$9=2,Commande!AS374,IF($J$9=3,Commande!AT374,IF($J$9=4,Commande!AU374,IF($J$9=5,Commande!AV374,IF($J$9=6,Commande!AW374,IF($J$9=7,Commande!AX374,IF($J$9=8,Commande!AY374,IF($J$9=9,Commande!AZ374,IF($J$9=10,Commande!BA374,IF($J$9=11,Commande!BB374,IF($J$9=12,Commande!BC374,IF($J$9=13,Commande!BD374,IF($J$9=14,Commande!BE374,IF($J$9=15,Commande!BF374,IF($J$9=16,Commande!BG374,IF($J$9=17,Commande!BH374,IF($J$9=18,Commande!BI374,IF($J$9=19,Commande!BJ374,IF($J$9=20,Commande!BK374,IF($J$9=21,Commande!BL374,IF($J$9=22,Commande!BM374,IF($J$9=23,Commande!BN374,IF($J$9=24,Commande!BO374,IF($J$9=25,Commande!BP374,IF($J$9=26,Commande!R374,IF($J$9=27,Commande!S374,IF($J$9=28,Commande!T374,IF($J$9=29,Commande!U374,IF($J$9=30,Commande!V374,IF($J$9=31,Commande!W374,IF($J$9=32,Commande!X374,IF($J$9=33,Commande!Y374,IF($J$9=34,Commande!Z374,IF($J$9=35,Commande!AA374,))))))))))))))))))))))))))))))))))))))))))))))))))))</f>
        <v>0</v>
      </c>
      <c r="K539" s="55" t="str">
        <f>IF(Commande!O374=0,"","Erreur")</f>
        <v/>
      </c>
    </row>
    <row r="540" spans="1:11">
      <c r="A540" s="55">
        <f>IF(Commande!A375&lt;&gt;"",Commande!A375,"")</f>
        <v>15060</v>
      </c>
      <c r="B540" s="55" t="str">
        <f>IF(Commande!J375&lt;&gt;"",Commande!J375,"")</f>
        <v>S4</v>
      </c>
      <c r="C540" s="59" t="str">
        <f>IF(Commande!B375&lt;&gt;"",Commande!B375,"")</f>
        <v>CALENDULA OFFICINALIS</v>
      </c>
      <c r="D540" s="59" t="str">
        <f>IF(Commande!C375&lt;&gt;"",Commande!C375,"")</f>
        <v>Simplicity</v>
      </c>
      <c r="E540" s="55">
        <f>IF(Commande!F375&lt;&gt;"",Commande!F375,"")</f>
        <v>6</v>
      </c>
      <c r="F540" s="55" t="str">
        <f>IF(Commande!D375&lt;&gt;"",Commande!D375,"")</f>
        <v>S</v>
      </c>
      <c r="G540" s="55" t="str">
        <f>IF(Commande!L375&lt;&gt;"",Commande!L375,"")</f>
        <v>M3</v>
      </c>
      <c r="H540" s="55" t="str">
        <f>IF(Commande!H375&lt;&gt;"",Commande!H375,"")</f>
        <v>B</v>
      </c>
      <c r="I540" s="55" t="str">
        <f>IF(Commande!I375&lt;&gt;"",Commande!I375,"")</f>
        <v/>
      </c>
      <c r="J540" s="55">
        <f>IF($J$9=36,Commande!AB375,IF($J$9=37,Commande!AC375,IF($J$9=38,Commande!AD375,IF($J$9=39,Commande!AE375,IF($J$9=40,Commande!AF375,IF($J$9=41,Commande!AG375,IF($J$9=42,Commande!AH375,IF($J$9=43,Commande!AI375,IF($J$9=44,Commande!AJ375,IF($J$9=45,Commande!AK375,IF($J$9=46,Commande!AL375,IF($J$9=47,Commande!AL375,IF($J$9=48,Commande!AM375,IF($J$9=49,Commande!AN375,IF($J$9=50,Commande!AO375,IF($J$9=51,Commande!AP375,IF($J$9=52,Commande!AQ375,IF($J$9=1,Commande!AR375,IF($J$9=2,Commande!AS375,IF($J$9=3,Commande!AT375,IF($J$9=4,Commande!AU375,IF($J$9=5,Commande!AV375,IF($J$9=6,Commande!AW375,IF($J$9=7,Commande!AX375,IF($J$9=8,Commande!AY375,IF($J$9=9,Commande!AZ375,IF($J$9=10,Commande!BA375,IF($J$9=11,Commande!BB375,IF($J$9=12,Commande!BC375,IF($J$9=13,Commande!BD375,IF($J$9=14,Commande!BE375,IF($J$9=15,Commande!BF375,IF($J$9=16,Commande!BG375,IF($J$9=17,Commande!BH375,IF($J$9=18,Commande!BI375,IF($J$9=19,Commande!BJ375,IF($J$9=20,Commande!BK375,IF($J$9=21,Commande!BL375,IF($J$9=22,Commande!BM375,IF($J$9=23,Commande!BN375,IF($J$9=24,Commande!BO375,IF($J$9=25,Commande!BP375,IF($J$9=26,Commande!R375,IF($J$9=27,Commande!S375,IF($J$9=28,Commande!T375,IF($J$9=29,Commande!U375,IF($J$9=30,Commande!V375,IF($J$9=31,Commande!W375,IF($J$9=32,Commande!X375,IF($J$9=33,Commande!Y375,IF($J$9=34,Commande!Z375,IF($J$9=35,Commande!AA375,))))))))))))))))))))))))))))))))))))))))))))))))))))</f>
        <v>0</v>
      </c>
      <c r="K540" s="55" t="str">
        <f>IF(Commande!O375=0,"","Erreur")</f>
        <v/>
      </c>
    </row>
    <row r="541" spans="1:11" hidden="1">
      <c r="A541" s="91"/>
      <c r="B541" s="91"/>
      <c r="C541" s="92" t="s">
        <v>517</v>
      </c>
      <c r="D541" s="92"/>
      <c r="E541" s="91"/>
      <c r="F541" s="91"/>
      <c r="G541" s="91"/>
      <c r="H541" s="91"/>
      <c r="I541" s="91"/>
      <c r="J541" s="91">
        <f>SUBTOTAL(9,J538:J540)</f>
        <v>0</v>
      </c>
      <c r="K541" s="91"/>
    </row>
    <row r="542" spans="1:11">
      <c r="A542" s="55">
        <f>IF(Commande!A376&lt;&gt;"",Commande!A376,"")</f>
        <v>13279</v>
      </c>
      <c r="B542" s="55" t="str">
        <f>IF(Commande!J376&lt;&gt;"",Commande!J376,"")</f>
        <v>S4</v>
      </c>
      <c r="C542" s="59" t="str">
        <f>IF(Commande!B376&lt;&gt;"",Commande!B376,"")</f>
        <v>CAMOMILLE</v>
      </c>
      <c r="D542" s="59" t="str">
        <f>IF(Commande!C376&lt;&gt;"",Commande!C376,"")</f>
        <v>Matricaria recutita petite</v>
      </c>
      <c r="E542" s="55">
        <f>IF(Commande!F376&lt;&gt;"",Commande!F376,"")</f>
        <v>6</v>
      </c>
      <c r="F542" s="55" t="str">
        <f>IF(Commande!D376&lt;&gt;"",Commande!D376,"")</f>
        <v>S</v>
      </c>
      <c r="G542" s="55" t="str">
        <f>IF(Commande!L376&lt;&gt;"",Commande!L376,"")</f>
        <v>M3</v>
      </c>
      <c r="H542" s="55" t="str">
        <f>IF(Commande!H376&lt;&gt;"",Commande!H376,"")</f>
        <v>B</v>
      </c>
      <c r="I542" s="55" t="str">
        <f>IF(Commande!I376&lt;&gt;"",Commande!I376,"")</f>
        <v/>
      </c>
      <c r="J542" s="55">
        <f>IF($J$9=36,Commande!AB376,IF($J$9=37,Commande!AC376,IF($J$9=38,Commande!AD376,IF($J$9=39,Commande!AE376,IF($J$9=40,Commande!AF376,IF($J$9=41,Commande!AG376,IF($J$9=42,Commande!AH376,IF($J$9=43,Commande!AI376,IF($J$9=44,Commande!AJ376,IF($J$9=45,Commande!AK376,IF($J$9=46,Commande!AL376,IF($J$9=47,Commande!AL376,IF($J$9=48,Commande!AM376,IF($J$9=49,Commande!AN376,IF($J$9=50,Commande!AO376,IF($J$9=51,Commande!AP376,IF($J$9=52,Commande!AQ376,IF($J$9=1,Commande!AR376,IF($J$9=2,Commande!AS376,IF($J$9=3,Commande!AT376,IF($J$9=4,Commande!AU376,IF($J$9=5,Commande!AV376,IF($J$9=6,Commande!AW376,IF($J$9=7,Commande!AX376,IF($J$9=8,Commande!AY376,IF($J$9=9,Commande!AZ376,IF($J$9=10,Commande!BA376,IF($J$9=11,Commande!BB376,IF($J$9=12,Commande!BC376,IF($J$9=13,Commande!BD376,IF($J$9=14,Commande!BE376,IF($J$9=15,Commande!BF376,IF($J$9=16,Commande!BG376,IF($J$9=17,Commande!BH376,IF($J$9=18,Commande!BI376,IF($J$9=19,Commande!BJ376,IF($J$9=20,Commande!BK376,IF($J$9=21,Commande!BL376,IF($J$9=22,Commande!BM376,IF($J$9=23,Commande!BN376,IF($J$9=24,Commande!BO376,IF($J$9=25,Commande!BP376,IF($J$9=26,Commande!R376,IF($J$9=27,Commande!S376,IF($J$9=28,Commande!T376,IF($J$9=29,Commande!U376,IF($J$9=30,Commande!V376,IF($J$9=31,Commande!W376,IF($J$9=32,Commande!X376,IF($J$9=33,Commande!Y376,IF($J$9=34,Commande!Z376,IF($J$9=35,Commande!AA376,))))))))))))))))))))))))))))))))))))))))))))))))))))</f>
        <v>0</v>
      </c>
      <c r="K542" s="55" t="str">
        <f>IF(Commande!O376=0,"","Erreur")</f>
        <v/>
      </c>
    </row>
    <row r="543" spans="1:11" hidden="1">
      <c r="A543" s="91"/>
      <c r="B543" s="91"/>
      <c r="C543" s="92" t="s">
        <v>856</v>
      </c>
      <c r="D543" s="92"/>
      <c r="E543" s="91"/>
      <c r="F543" s="91"/>
      <c r="G543" s="91"/>
      <c r="H543" s="91"/>
      <c r="I543" s="91"/>
      <c r="J543" s="91">
        <f>SUBTOTAL(9,J542:J542)</f>
        <v>0</v>
      </c>
      <c r="K543" s="91"/>
    </row>
    <row r="544" spans="1:11">
      <c r="A544" s="55">
        <f>IF(Commande!A377&lt;&gt;"",Commande!A377,"")</f>
        <v>25458</v>
      </c>
      <c r="B544" s="55" t="str">
        <f>IF(Commande!J377&lt;&gt;"",Commande!J377,"")</f>
        <v>S4</v>
      </c>
      <c r="C544" s="59" t="str">
        <f>IF(Commande!B377&lt;&gt;"",Commande!B377,"")</f>
        <v>EUPHORBE EPURGE</v>
      </c>
      <c r="D544" s="59" t="str">
        <f>IF(Commande!C377&lt;&gt;"",Commande!C377,"")</f>
        <v>.</v>
      </c>
      <c r="E544" s="55">
        <f>IF(Commande!F377&lt;&gt;"",Commande!F377,"")</f>
        <v>12</v>
      </c>
      <c r="F544" s="55" t="str">
        <f>IF(Commande!D377&lt;&gt;"",Commande!D377,"")</f>
        <v>S</v>
      </c>
      <c r="G544" s="55" t="str">
        <f>IF(Commande!L377&lt;&gt;"",Commande!L377,"")</f>
        <v>M3</v>
      </c>
      <c r="H544" s="55" t="str">
        <f>IF(Commande!H377&lt;&gt;"",Commande!H377,"")</f>
        <v>E</v>
      </c>
      <c r="I544" s="55" t="str">
        <f>IF(Commande!I377&lt;&gt;"",Commande!I377,"")</f>
        <v/>
      </c>
      <c r="J544" s="55">
        <f>IF($J$9=36,Commande!AB377,IF($J$9=37,Commande!AC377,IF($J$9=38,Commande!AD377,IF($J$9=39,Commande!AE377,IF($J$9=40,Commande!AF377,IF($J$9=41,Commande!AG377,IF($J$9=42,Commande!AH377,IF($J$9=43,Commande!AI377,IF($J$9=44,Commande!AJ377,IF($J$9=45,Commande!AK377,IF($J$9=46,Commande!AL377,IF($J$9=47,Commande!AL377,IF($J$9=48,Commande!AM377,IF($J$9=49,Commande!AN377,IF($J$9=50,Commande!AO377,IF($J$9=51,Commande!AP377,IF($J$9=52,Commande!AQ377,IF($J$9=1,Commande!AR377,IF($J$9=2,Commande!AS377,IF($J$9=3,Commande!AT377,IF($J$9=4,Commande!AU377,IF($J$9=5,Commande!AV377,IF($J$9=6,Commande!AW377,IF($J$9=7,Commande!AX377,IF($J$9=8,Commande!AY377,IF($J$9=9,Commande!AZ377,IF($J$9=10,Commande!BA377,IF($J$9=11,Commande!BB377,IF($J$9=12,Commande!BC377,IF($J$9=13,Commande!BD377,IF($J$9=14,Commande!BE377,IF($J$9=15,Commande!BF377,IF($J$9=16,Commande!BG377,IF($J$9=17,Commande!BH377,IF($J$9=18,Commande!BI377,IF($J$9=19,Commande!BJ377,IF($J$9=20,Commande!BK377,IF($J$9=21,Commande!BL377,IF($J$9=22,Commande!BM377,IF($J$9=23,Commande!BN377,IF($J$9=24,Commande!BO377,IF($J$9=25,Commande!BP377,IF($J$9=26,Commande!R377,IF($J$9=27,Commande!S377,IF($J$9=28,Commande!T377,IF($J$9=29,Commande!U377,IF($J$9=30,Commande!V377,IF($J$9=31,Commande!W377,IF($J$9=32,Commande!X377,IF($J$9=33,Commande!Y377,IF($J$9=34,Commande!Z377,IF($J$9=35,Commande!AA377,))))))))))))))))))))))))))))))))))))))))))))))))))))</f>
        <v>0</v>
      </c>
      <c r="K544" s="55" t="str">
        <f>IF(Commande!O377=0,"","Erreur")</f>
        <v/>
      </c>
    </row>
    <row r="545" spans="1:11">
      <c r="A545" s="91"/>
      <c r="B545" s="91"/>
      <c r="C545" s="92" t="s">
        <v>573</v>
      </c>
      <c r="D545" s="92"/>
      <c r="E545" s="91"/>
      <c r="F545" s="91"/>
      <c r="G545" s="91"/>
      <c r="H545" s="91"/>
      <c r="I545" s="91"/>
      <c r="J545" s="91">
        <f>SUBTOTAL(9,J544:J544)</f>
        <v>0</v>
      </c>
      <c r="K545" s="91"/>
    </row>
    <row r="546" spans="1:11">
      <c r="A546" s="55">
        <f>IF(Commande!A378&lt;&gt;"",Commande!A378,"")</f>
        <v>15362</v>
      </c>
      <c r="B546" s="55" t="str">
        <f>IF(Commande!J378&lt;&gt;"",Commande!J378,"")</f>
        <v>S3B</v>
      </c>
      <c r="C546" s="59" t="str">
        <f>IF(Commande!B378&lt;&gt;"",Commande!B378,"")</f>
        <v>FRANKENIA</v>
      </c>
      <c r="D546" s="59" t="str">
        <f>IF(Commande!C378&lt;&gt;"",Commande!C378,"")</f>
        <v>laevis</v>
      </c>
      <c r="E546" s="55">
        <f>IF(Commande!F378&lt;&gt;"",Commande!F378,"")</f>
        <v>10</v>
      </c>
      <c r="F546" s="55" t="str">
        <f>IF(Commande!D378&lt;&gt;"",Commande!D378,"")</f>
        <v>B</v>
      </c>
      <c r="G546" s="55" t="str">
        <f>IF(Commande!L378&lt;&gt;"",Commande!L378,"")</f>
        <v>M3</v>
      </c>
      <c r="H546" s="55" t="str">
        <f>IF(Commande!H378&lt;&gt;"",Commande!H378,"")</f>
        <v>A</v>
      </c>
      <c r="I546" s="55" t="str">
        <f>IF(Commande!I378&lt;&gt;"",Commande!I378,"")</f>
        <v/>
      </c>
      <c r="J546" s="55">
        <f>IF($J$9=36,Commande!AB378,IF($J$9=37,Commande!AC378,IF($J$9=38,Commande!AD378,IF($J$9=39,Commande!AE378,IF($J$9=40,Commande!AF378,IF($J$9=41,Commande!AG378,IF($J$9=42,Commande!AH378,IF($J$9=43,Commande!AI378,IF($J$9=44,Commande!AJ378,IF($J$9=45,Commande!AK378,IF($J$9=46,Commande!AL378,IF($J$9=47,Commande!AL378,IF($J$9=48,Commande!AM378,IF($J$9=49,Commande!AN378,IF($J$9=50,Commande!AO378,IF($J$9=51,Commande!AP378,IF($J$9=52,Commande!AQ378,IF($J$9=1,Commande!AR378,IF($J$9=2,Commande!AS378,IF($J$9=3,Commande!AT378,IF($J$9=4,Commande!AU378,IF($J$9=5,Commande!AV378,IF($J$9=6,Commande!AW378,IF($J$9=7,Commande!AX378,IF($J$9=8,Commande!AY378,IF($J$9=9,Commande!AZ378,IF($J$9=10,Commande!BA378,IF($J$9=11,Commande!BB378,IF($J$9=12,Commande!BC378,IF($J$9=13,Commande!BD378,IF($J$9=14,Commande!BE378,IF($J$9=15,Commande!BF378,IF($J$9=16,Commande!BG378,IF($J$9=17,Commande!BH378,IF($J$9=18,Commande!BI378,IF($J$9=19,Commande!BJ378,IF($J$9=20,Commande!BK378,IF($J$9=21,Commande!BL378,IF($J$9=22,Commande!BM378,IF($J$9=23,Commande!BN378,IF($J$9=24,Commande!BO378,IF($J$9=25,Commande!BP378,IF($J$9=26,Commande!R378,IF($J$9=27,Commande!S378,IF($J$9=28,Commande!T378,IF($J$9=29,Commande!U378,IF($J$9=30,Commande!V378,IF($J$9=31,Commande!W378,IF($J$9=32,Commande!X378,IF($J$9=33,Commande!Y378,IF($J$9=34,Commande!Z378,IF($J$9=35,Commande!AA378,))))))))))))))))))))))))))))))))))))))))))))))))))))</f>
        <v>0</v>
      </c>
      <c r="K546" s="55" t="str">
        <f>IF(Commande!O378=0,"","Erreur")</f>
        <v/>
      </c>
    </row>
    <row r="547" spans="1:11" hidden="1">
      <c r="A547" s="91"/>
      <c r="B547" s="91"/>
      <c r="C547" s="92" t="s">
        <v>565</v>
      </c>
      <c r="D547" s="92"/>
      <c r="E547" s="91"/>
      <c r="F547" s="91"/>
      <c r="G547" s="91"/>
      <c r="H547" s="91"/>
      <c r="I547" s="91"/>
      <c r="J547" s="91">
        <f>SUBTOTAL(9,J546:J546)</f>
        <v>0</v>
      </c>
      <c r="K547" s="91"/>
    </row>
    <row r="548" spans="1:11">
      <c r="A548" s="55">
        <f>IF(Commande!A379&lt;&gt;"",Commande!A379,"")</f>
        <v>15354</v>
      </c>
      <c r="B548" s="55" t="str">
        <f>IF(Commande!J379&lt;&gt;"",Commande!J379,"")</f>
        <v>S10</v>
      </c>
      <c r="C548" s="59" t="str">
        <f>IF(Commande!B379&lt;&gt;"",Commande!B379,"")</f>
        <v>HERNIARIA</v>
      </c>
      <c r="D548" s="59" t="str">
        <f>IF(Commande!C379&lt;&gt;"",Commande!C379,"")</f>
        <v>glabra</v>
      </c>
      <c r="E548" s="55">
        <f>IF(Commande!F379&lt;&gt;"",Commande!F379,"")</f>
        <v>8</v>
      </c>
      <c r="F548" s="55" t="str">
        <f>IF(Commande!D379&lt;&gt;"",Commande!D379,"")</f>
        <v>B</v>
      </c>
      <c r="G548" s="55" t="str">
        <f>IF(Commande!L379&lt;&gt;"",Commande!L379,"")</f>
        <v>M3</v>
      </c>
      <c r="H548" s="55" t="str">
        <f>IF(Commande!H379&lt;&gt;"",Commande!H379,"")</f>
        <v>A</v>
      </c>
      <c r="I548" s="55" t="str">
        <f>IF(Commande!I379&lt;&gt;"",Commande!I379,"")</f>
        <v/>
      </c>
      <c r="J548" s="55">
        <f>IF($J$9=36,Commande!AB379,IF($J$9=37,Commande!AC379,IF($J$9=38,Commande!AD379,IF($J$9=39,Commande!AE379,IF($J$9=40,Commande!AF379,IF($J$9=41,Commande!AG379,IF($J$9=42,Commande!AH379,IF($J$9=43,Commande!AI379,IF($J$9=44,Commande!AJ379,IF($J$9=45,Commande!AK379,IF($J$9=46,Commande!AL379,IF($J$9=47,Commande!AL379,IF($J$9=48,Commande!AM379,IF($J$9=49,Commande!AN379,IF($J$9=50,Commande!AO379,IF($J$9=51,Commande!AP379,IF($J$9=52,Commande!AQ379,IF($J$9=1,Commande!AR379,IF($J$9=2,Commande!AS379,IF($J$9=3,Commande!AT379,IF($J$9=4,Commande!AU379,IF($J$9=5,Commande!AV379,IF($J$9=6,Commande!AW379,IF($J$9=7,Commande!AX379,IF($J$9=8,Commande!AY379,IF($J$9=9,Commande!AZ379,IF($J$9=10,Commande!BA379,IF($J$9=11,Commande!BB379,IF($J$9=12,Commande!BC379,IF($J$9=13,Commande!BD379,IF($J$9=14,Commande!BE379,IF($J$9=15,Commande!BF379,IF($J$9=16,Commande!BG379,IF($J$9=17,Commande!BH379,IF($J$9=18,Commande!BI379,IF($J$9=19,Commande!BJ379,IF($J$9=20,Commande!BK379,IF($J$9=21,Commande!BL379,IF($J$9=22,Commande!BM379,IF($J$9=23,Commande!BN379,IF($J$9=24,Commande!BO379,IF($J$9=25,Commande!BP379,IF($J$9=26,Commande!R379,IF($J$9=27,Commande!S379,IF($J$9=28,Commande!T379,IF($J$9=29,Commande!U379,IF($J$9=30,Commande!V379,IF($J$9=31,Commande!W379,IF($J$9=32,Commande!X379,IF($J$9=33,Commande!Y379,IF($J$9=34,Commande!Z379,IF($J$9=35,Commande!AA379,))))))))))))))))))))))))))))))))))))))))))))))))))))</f>
        <v>0</v>
      </c>
      <c r="K548" s="55" t="str">
        <f>IF(Commande!O379=0,"","Erreur")</f>
        <v/>
      </c>
    </row>
    <row r="549" spans="1:11" hidden="1">
      <c r="A549" s="91"/>
      <c r="B549" s="91"/>
      <c r="C549" s="92" t="s">
        <v>566</v>
      </c>
      <c r="D549" s="92"/>
      <c r="E549" s="91"/>
      <c r="F549" s="91"/>
      <c r="G549" s="91"/>
      <c r="H549" s="91"/>
      <c r="I549" s="91"/>
      <c r="J549" s="91">
        <f>SUBTOTAL(9,J548:J548)</f>
        <v>0</v>
      </c>
      <c r="K549" s="91"/>
    </row>
    <row r="550" spans="1:11">
      <c r="A550" s="55">
        <f>IF(Commande!A380&lt;&gt;"",Commande!A380,"")</f>
        <v>13280</v>
      </c>
      <c r="B550" s="55" t="str">
        <f>IF(Commande!J380&lt;&gt;"",Commande!J380,"")</f>
        <v>S4</v>
      </c>
      <c r="C550" s="59" t="str">
        <f>IF(Commande!B380&lt;&gt;"",Commande!B380,"")</f>
        <v>HYSOPE OFFICINALE</v>
      </c>
      <c r="D550" s="59" t="str">
        <f>IF(Commande!C380&lt;&gt;"",Commande!C380,"")</f>
        <v>Hysopus officinalis</v>
      </c>
      <c r="E550" s="55">
        <f>IF(Commande!F380&lt;&gt;"",Commande!F380,"")</f>
        <v>8</v>
      </c>
      <c r="F550" s="55" t="str">
        <f>IF(Commande!D380&lt;&gt;"",Commande!D380,"")</f>
        <v>S</v>
      </c>
      <c r="G550" s="55" t="str">
        <f>IF(Commande!L380&lt;&gt;"",Commande!L380,"")</f>
        <v>M3</v>
      </c>
      <c r="H550" s="55" t="str">
        <f>IF(Commande!H380&lt;&gt;"",Commande!H380,"")</f>
        <v>B</v>
      </c>
      <c r="I550" s="55" t="str">
        <f>IF(Commande!I380&lt;&gt;"",Commande!I380,"")</f>
        <v/>
      </c>
      <c r="J550" s="55">
        <f>IF($J$9=36,Commande!AB380,IF($J$9=37,Commande!AC380,IF($J$9=38,Commande!AD380,IF($J$9=39,Commande!AE380,IF($J$9=40,Commande!AF380,IF($J$9=41,Commande!AG380,IF($J$9=42,Commande!AH380,IF($J$9=43,Commande!AI380,IF($J$9=44,Commande!AJ380,IF($J$9=45,Commande!AK380,IF($J$9=46,Commande!AL380,IF($J$9=47,Commande!AL380,IF($J$9=48,Commande!AM380,IF($J$9=49,Commande!AN380,IF($J$9=50,Commande!AO380,IF($J$9=51,Commande!AP380,IF($J$9=52,Commande!AQ380,IF($J$9=1,Commande!AR380,IF($J$9=2,Commande!AS380,IF($J$9=3,Commande!AT380,IF($J$9=4,Commande!AU380,IF($J$9=5,Commande!AV380,IF($J$9=6,Commande!AW380,IF($J$9=7,Commande!AX380,IF($J$9=8,Commande!AY380,IF($J$9=9,Commande!AZ380,IF($J$9=10,Commande!BA380,IF($J$9=11,Commande!BB380,IF($J$9=12,Commande!BC380,IF($J$9=13,Commande!BD380,IF($J$9=14,Commande!BE380,IF($J$9=15,Commande!BF380,IF($J$9=16,Commande!BG380,IF($J$9=17,Commande!BH380,IF($J$9=18,Commande!BI380,IF($J$9=19,Commande!BJ380,IF($J$9=20,Commande!BK380,IF($J$9=21,Commande!BL380,IF($J$9=22,Commande!BM380,IF($J$9=23,Commande!BN380,IF($J$9=24,Commande!BO380,IF($J$9=25,Commande!BP380,IF($J$9=26,Commande!R380,IF($J$9=27,Commande!S380,IF($J$9=28,Commande!T380,IF($J$9=29,Commande!U380,IF($J$9=30,Commande!V380,IF($J$9=31,Commande!W380,IF($J$9=32,Commande!X380,IF($J$9=33,Commande!Y380,IF($J$9=34,Commande!Z380,IF($J$9=35,Commande!AA380,))))))))))))))))))))))))))))))))))))))))))))))))))))</f>
        <v>0</v>
      </c>
      <c r="K550" s="55" t="str">
        <f>IF(Commande!O380=0,"","Erreur")</f>
        <v/>
      </c>
    </row>
    <row r="551" spans="1:11" hidden="1">
      <c r="A551" s="91"/>
      <c r="B551" s="91"/>
      <c r="C551" s="92" t="s">
        <v>571</v>
      </c>
      <c r="D551" s="92"/>
      <c r="E551" s="91"/>
      <c r="F551" s="91"/>
      <c r="G551" s="91"/>
      <c r="H551" s="91"/>
      <c r="I551" s="91"/>
      <c r="J551" s="91">
        <f>SUBTOTAL(9,J550:J550)</f>
        <v>0</v>
      </c>
      <c r="K551" s="91"/>
    </row>
    <row r="552" spans="1:11">
      <c r="A552" s="55">
        <f>IF(Commande!A381&lt;&gt;"",Commande!A381,"")</f>
        <v>15347</v>
      </c>
      <c r="B552" s="55" t="str">
        <f>IF(Commande!J381&lt;&gt;"",Commande!J381,"")</f>
        <v>S10</v>
      </c>
      <c r="C552" s="59" t="str">
        <f>IF(Commande!B381&lt;&gt;"",Commande!B381,"")</f>
        <v>ORIGAN</v>
      </c>
      <c r="D552" s="59" t="str">
        <f>IF(Commande!C381&lt;&gt;"",Commande!C381,"")</f>
        <v>compactum</v>
      </c>
      <c r="E552" s="55">
        <f>IF(Commande!F381&lt;&gt;"",Commande!F381,"")</f>
        <v>6</v>
      </c>
      <c r="F552" s="55" t="str">
        <f>IF(Commande!D381&lt;&gt;"",Commande!D381,"")</f>
        <v>B</v>
      </c>
      <c r="G552" s="55" t="str">
        <f>IF(Commande!L381&lt;&gt;"",Commande!L381,"")</f>
        <v>M3</v>
      </c>
      <c r="H552" s="55" t="str">
        <f>IF(Commande!H381&lt;&gt;"",Commande!H381,"")</f>
        <v>B</v>
      </c>
      <c r="I552" s="55" t="str">
        <f>IF(Commande!I381&lt;&gt;"",Commande!I381,"")</f>
        <v/>
      </c>
      <c r="J552" s="55">
        <f>IF($J$9=36,Commande!AB381,IF($J$9=37,Commande!AC381,IF($J$9=38,Commande!AD381,IF($J$9=39,Commande!AE381,IF($J$9=40,Commande!AF381,IF($J$9=41,Commande!AG381,IF($J$9=42,Commande!AH381,IF($J$9=43,Commande!AI381,IF($J$9=44,Commande!AJ381,IF($J$9=45,Commande!AK381,IF($J$9=46,Commande!AL381,IF($J$9=47,Commande!AL381,IF($J$9=48,Commande!AM381,IF($J$9=49,Commande!AN381,IF($J$9=50,Commande!AO381,IF($J$9=51,Commande!AP381,IF($J$9=52,Commande!AQ381,IF($J$9=1,Commande!AR381,IF($J$9=2,Commande!AS381,IF($J$9=3,Commande!AT381,IF($J$9=4,Commande!AU381,IF($J$9=5,Commande!AV381,IF($J$9=6,Commande!AW381,IF($J$9=7,Commande!AX381,IF($J$9=8,Commande!AY381,IF($J$9=9,Commande!AZ381,IF($J$9=10,Commande!BA381,IF($J$9=11,Commande!BB381,IF($J$9=12,Commande!BC381,IF($J$9=13,Commande!BD381,IF($J$9=14,Commande!BE381,IF($J$9=15,Commande!BF381,IF($J$9=16,Commande!BG381,IF($J$9=17,Commande!BH381,IF($J$9=18,Commande!BI381,IF($J$9=19,Commande!BJ381,IF($J$9=20,Commande!BK381,IF($J$9=21,Commande!BL381,IF($J$9=22,Commande!BM381,IF($J$9=23,Commande!BN381,IF($J$9=24,Commande!BO381,IF($J$9=25,Commande!BP381,IF($J$9=26,Commande!R381,IF($J$9=27,Commande!S381,IF($J$9=28,Commande!T381,IF($J$9=29,Commande!U381,IF($J$9=30,Commande!V381,IF($J$9=31,Commande!W381,IF($J$9=32,Commande!X381,IF($J$9=33,Commande!Y381,IF($J$9=34,Commande!Z381,IF($J$9=35,Commande!AA381,))))))))))))))))))))))))))))))))))))))))))))))))))))</f>
        <v>0</v>
      </c>
      <c r="K552" s="55" t="str">
        <f>IF(Commande!O381=0,"","Erreur")</f>
        <v/>
      </c>
    </row>
    <row r="553" spans="1:11" hidden="1">
      <c r="A553" s="91"/>
      <c r="B553" s="91"/>
      <c r="C553" s="92" t="s">
        <v>567</v>
      </c>
      <c r="D553" s="92"/>
      <c r="E553" s="91"/>
      <c r="F553" s="91"/>
      <c r="G553" s="91"/>
      <c r="H553" s="91"/>
      <c r="I553" s="91"/>
      <c r="J553" s="91">
        <f>SUBTOTAL(9,J552:J552)</f>
        <v>0</v>
      </c>
      <c r="K553" s="91"/>
    </row>
    <row r="554" spans="1:11">
      <c r="A554" s="55">
        <f>IF(Commande!A382&lt;&gt;"",Commande!A382,"")</f>
        <v>15536</v>
      </c>
      <c r="B554" s="55" t="str">
        <f>IF(Commande!J382&lt;&gt;"",Commande!J382,"")</f>
        <v>S10</v>
      </c>
      <c r="C554" s="59" t="str">
        <f>IF(Commande!B382&lt;&gt;"",Commande!B382,"")</f>
        <v>THYM POLYTRICHUS</v>
      </c>
      <c r="D554" s="59" t="str">
        <f>IF(Commande!C382&lt;&gt;"",Commande!C382,"")</f>
        <v>.</v>
      </c>
      <c r="E554" s="55">
        <f>IF(Commande!F382&lt;&gt;"",Commande!F382,"")</f>
        <v>12</v>
      </c>
      <c r="F554" s="55" t="str">
        <f>IF(Commande!D382&lt;&gt;"",Commande!D382,"")</f>
        <v>B</v>
      </c>
      <c r="G554" s="55" t="str">
        <f>IF(Commande!L382&lt;&gt;"",Commande!L382,"")</f>
        <v>M3</v>
      </c>
      <c r="H554" s="55" t="str">
        <f>IF(Commande!H382&lt;&gt;"",Commande!H382,"")</f>
        <v>A</v>
      </c>
      <c r="I554" s="55" t="str">
        <f>IF(Commande!I382&lt;&gt;"",Commande!I382,"")</f>
        <v/>
      </c>
      <c r="J554" s="55">
        <f>IF($J$9=36,Commande!AB382,IF($J$9=37,Commande!AC382,IF($J$9=38,Commande!AD382,IF($J$9=39,Commande!AE382,IF($J$9=40,Commande!AF382,IF($J$9=41,Commande!AG382,IF($J$9=42,Commande!AH382,IF($J$9=43,Commande!AI382,IF($J$9=44,Commande!AJ382,IF($J$9=45,Commande!AK382,IF($J$9=46,Commande!AL382,IF($J$9=47,Commande!AL382,IF($J$9=48,Commande!AM382,IF($J$9=49,Commande!AN382,IF($J$9=50,Commande!AO382,IF($J$9=51,Commande!AP382,IF($J$9=52,Commande!AQ382,IF($J$9=1,Commande!AR382,IF($J$9=2,Commande!AS382,IF($J$9=3,Commande!AT382,IF($J$9=4,Commande!AU382,IF($J$9=5,Commande!AV382,IF($J$9=6,Commande!AW382,IF($J$9=7,Commande!AX382,IF($J$9=8,Commande!AY382,IF($J$9=9,Commande!AZ382,IF($J$9=10,Commande!BA382,IF($J$9=11,Commande!BB382,IF($J$9=12,Commande!BC382,IF($J$9=13,Commande!BD382,IF($J$9=14,Commande!BE382,IF($J$9=15,Commande!BF382,IF($J$9=16,Commande!BG382,IF($J$9=17,Commande!BH382,IF($J$9=18,Commande!BI382,IF($J$9=19,Commande!BJ382,IF($J$9=20,Commande!BK382,IF($J$9=21,Commande!BL382,IF($J$9=22,Commande!BM382,IF($J$9=23,Commande!BN382,IF($J$9=24,Commande!BO382,IF($J$9=25,Commande!BP382,IF($J$9=26,Commande!R382,IF($J$9=27,Commande!S382,IF($J$9=28,Commande!T382,IF($J$9=29,Commande!U382,IF($J$9=30,Commande!V382,IF($J$9=31,Commande!W382,IF($J$9=32,Commande!X382,IF($J$9=33,Commande!Y382,IF($J$9=34,Commande!Z382,IF($J$9=35,Commande!AA382,))))))))))))))))))))))))))))))))))))))))))))))))))))</f>
        <v>0</v>
      </c>
      <c r="K554" s="55" t="str">
        <f>IF(Commande!O382=0,"","Erreur")</f>
        <v/>
      </c>
    </row>
    <row r="555" spans="1:11" hidden="1">
      <c r="A555" s="91"/>
      <c r="B555" s="91"/>
      <c r="C555" s="92" t="s">
        <v>568</v>
      </c>
      <c r="D555" s="92"/>
      <c r="E555" s="91"/>
      <c r="F555" s="91"/>
      <c r="G555" s="91"/>
      <c r="H555" s="91"/>
      <c r="I555" s="91"/>
      <c r="J555" s="91">
        <f>SUBTOTAL(9,J554:J554)</f>
        <v>0</v>
      </c>
      <c r="K555" s="91"/>
    </row>
    <row r="556" spans="1:11">
      <c r="A556" s="55">
        <f>IF(Commande!A383&lt;&gt;"",Commande!A383,"")</f>
        <v>15538</v>
      </c>
      <c r="B556" s="55" t="str">
        <f>IF(Commande!J383&lt;&gt;"",Commande!J383,"")</f>
        <v>S10</v>
      </c>
      <c r="C556" s="59" t="str">
        <f>IF(Commande!B383&lt;&gt;"",Commande!B383,"")</f>
        <v>THYM PRAECOX COCCINEUS</v>
      </c>
      <c r="D556" s="59" t="str">
        <f>IF(Commande!C383&lt;&gt;"",Commande!C383,"")</f>
        <v>serpolet</v>
      </c>
      <c r="E556" s="55">
        <f>IF(Commande!F383&lt;&gt;"",Commande!F383,"")</f>
        <v>12</v>
      </c>
      <c r="F556" s="55" t="str">
        <f>IF(Commande!D383&lt;&gt;"",Commande!D383,"")</f>
        <v>B</v>
      </c>
      <c r="G556" s="55" t="str">
        <f>IF(Commande!L383&lt;&gt;"",Commande!L383,"")</f>
        <v>M3</v>
      </c>
      <c r="H556" s="55" t="str">
        <f>IF(Commande!H383&lt;&gt;"",Commande!H383,"")</f>
        <v>A</v>
      </c>
      <c r="I556" s="55" t="str">
        <f>IF(Commande!I383&lt;&gt;"",Commande!I383,"")</f>
        <v/>
      </c>
      <c r="J556" s="55">
        <f>IF($J$9=36,Commande!AB383,IF($J$9=37,Commande!AC383,IF($J$9=38,Commande!AD383,IF($J$9=39,Commande!AE383,IF($J$9=40,Commande!AF383,IF($J$9=41,Commande!AG383,IF($J$9=42,Commande!AH383,IF($J$9=43,Commande!AI383,IF($J$9=44,Commande!AJ383,IF($J$9=45,Commande!AK383,IF($J$9=46,Commande!AL383,IF($J$9=47,Commande!AL383,IF($J$9=48,Commande!AM383,IF($J$9=49,Commande!AN383,IF($J$9=50,Commande!AO383,IF($J$9=51,Commande!AP383,IF($J$9=52,Commande!AQ383,IF($J$9=1,Commande!AR383,IF($J$9=2,Commande!AS383,IF($J$9=3,Commande!AT383,IF($J$9=4,Commande!AU383,IF($J$9=5,Commande!AV383,IF($J$9=6,Commande!AW383,IF($J$9=7,Commande!AX383,IF($J$9=8,Commande!AY383,IF($J$9=9,Commande!AZ383,IF($J$9=10,Commande!BA383,IF($J$9=11,Commande!BB383,IF($J$9=12,Commande!BC383,IF($J$9=13,Commande!BD383,IF($J$9=14,Commande!BE383,IF($J$9=15,Commande!BF383,IF($J$9=16,Commande!BG383,IF($J$9=17,Commande!BH383,IF($J$9=18,Commande!BI383,IF($J$9=19,Commande!BJ383,IF($J$9=20,Commande!BK383,IF($J$9=21,Commande!BL383,IF($J$9=22,Commande!BM383,IF($J$9=23,Commande!BN383,IF($J$9=24,Commande!BO383,IF($J$9=25,Commande!BP383,IF($J$9=26,Commande!R383,IF($J$9=27,Commande!S383,IF($J$9=28,Commande!T383,IF($J$9=29,Commande!U383,IF($J$9=30,Commande!V383,IF($J$9=31,Commande!W383,IF($J$9=32,Commande!X383,IF($J$9=33,Commande!Y383,IF($J$9=34,Commande!Z383,IF($J$9=35,Commande!AA383,))))))))))))))))))))))))))))))))))))))))))))))))))))</f>
        <v>0</v>
      </c>
      <c r="K556" s="55" t="str">
        <f>IF(Commande!O383=0,"","Erreur")</f>
        <v/>
      </c>
    </row>
    <row r="557" spans="1:11" hidden="1">
      <c r="A557" s="91"/>
      <c r="B557" s="91"/>
      <c r="C557" s="92" t="s">
        <v>569</v>
      </c>
      <c r="D557" s="92"/>
      <c r="E557" s="91"/>
      <c r="F557" s="91"/>
      <c r="G557" s="91"/>
      <c r="H557" s="91"/>
      <c r="I557" s="91"/>
      <c r="J557" s="91">
        <f>SUBTOTAL(9,J556:J556)</f>
        <v>0</v>
      </c>
      <c r="K557" s="91"/>
    </row>
    <row r="558" spans="1:11">
      <c r="A558" s="93"/>
      <c r="B558" s="93"/>
      <c r="C558" s="94" t="s">
        <v>857</v>
      </c>
      <c r="D558" s="94"/>
      <c r="E558" s="93"/>
      <c r="F558" s="93"/>
      <c r="G558" s="93"/>
      <c r="H558" s="93"/>
      <c r="I558" s="93"/>
      <c r="J558" s="93">
        <f>SUBTOTAL(9,J539:J557)</f>
        <v>0</v>
      </c>
      <c r="K558" s="93"/>
    </row>
    <row r="559" spans="1:11" hidden="1">
      <c r="A559" s="55" t="str">
        <f>IF(Commande!A384&lt;&gt;"",Commande!A384,"")</f>
        <v/>
      </c>
      <c r="B559" s="55" t="str">
        <f>IF(Commande!J384&lt;&gt;"",Commande!J384,"")</f>
        <v/>
      </c>
      <c r="C559" s="59" t="str">
        <f>IF(Commande!B384&lt;&gt;"",Commande!B384,"")</f>
        <v>Rajout</v>
      </c>
      <c r="D559" s="59" t="str">
        <f>IF(Commande!C384&lt;&gt;"",Commande!C384,"")</f>
        <v/>
      </c>
      <c r="E559" s="55" t="str">
        <f>IF(Commande!F384&lt;&gt;"",Commande!F384,"")</f>
        <v/>
      </c>
      <c r="F559" s="55" t="str">
        <f>IF(Commande!D384&lt;&gt;"",Commande!D384,"")</f>
        <v/>
      </c>
      <c r="G559" s="55" t="str">
        <f>IF(Commande!L384&lt;&gt;"",Commande!L384,"")</f>
        <v>M3</v>
      </c>
      <c r="H559" s="55" t="str">
        <f>IF(Commande!H384&lt;&gt;"",Commande!H384,"")</f>
        <v/>
      </c>
      <c r="I559" s="55" t="str">
        <f>IF(Commande!I384&lt;&gt;"",Commande!I384,"")</f>
        <v/>
      </c>
      <c r="J559" s="55">
        <f>IF($J$9=36,Commande!AB384,IF($J$9=37,Commande!AC384,IF($J$9=38,Commande!AD384,IF($J$9=39,Commande!AE384,IF($J$9=40,Commande!AF384,IF($J$9=41,Commande!AG384,IF($J$9=42,Commande!AH384,IF($J$9=43,Commande!AI384,IF($J$9=44,Commande!AJ384,IF($J$9=45,Commande!AK384,IF($J$9=46,Commande!AL384,IF($J$9=47,Commande!AL384,IF($J$9=48,Commande!AM384,IF($J$9=49,Commande!AN384,IF($J$9=50,Commande!AO384,IF($J$9=51,Commande!AP384,IF($J$9=52,Commande!AQ384,IF($J$9=1,Commande!AR384,IF($J$9=2,Commande!AS384,IF($J$9=3,Commande!AT384,IF($J$9=4,Commande!AU384,IF($J$9=5,Commande!AV384,IF($J$9=6,Commande!AW384,IF($J$9=7,Commande!AX384,IF($J$9=8,Commande!AY384,IF($J$9=9,Commande!AZ384,IF($J$9=10,Commande!BA384,IF($J$9=11,Commande!BB384,IF($J$9=12,Commande!BC384,IF($J$9=13,Commande!BD384,IF($J$9=14,Commande!BE384,IF($J$9=15,Commande!BF384,IF($J$9=16,Commande!BG384,IF($J$9=17,Commande!BH384,IF($J$9=18,Commande!BI384,IF($J$9=19,Commande!BJ384,IF($J$9=20,Commande!BK384,IF($J$9=21,Commande!BL384,IF($J$9=22,Commande!BM384,IF($J$9=23,Commande!BN384,IF($J$9=24,Commande!BO384,IF($J$9=25,Commande!BP384,IF($J$9=26,Commande!R384,IF($J$9=27,Commande!S384,IF($J$9=28,Commande!T384,IF($J$9=29,Commande!U384,IF($J$9=30,Commande!V384,IF($J$9=31,Commande!W384,IF($J$9=32,Commande!X384,IF($J$9=33,Commande!Y384,IF($J$9=34,Commande!Z384,IF($J$9=35,Commande!AA384,))))))))))))))))))))))))))))))))))))))))))))))))))))</f>
        <v>0</v>
      </c>
      <c r="K559" s="55" t="str">
        <f>IF(Commande!O384=0,"","Erreur")</f>
        <v/>
      </c>
    </row>
    <row r="560" spans="1:11" hidden="1">
      <c r="A560" s="55" t="str">
        <f>IF(Commande!A385&lt;&gt;"",Commande!A385,"")</f>
        <v/>
      </c>
      <c r="B560" s="55" t="str">
        <f>IF(Commande!J385&lt;&gt;"",Commande!J385,"")</f>
        <v/>
      </c>
      <c r="C560" s="59" t="str">
        <f>IF(Commande!B385&lt;&gt;"",Commande!B385,"")</f>
        <v>Rajout</v>
      </c>
      <c r="D560" s="59" t="str">
        <f>IF(Commande!C385&lt;&gt;"",Commande!C385,"")</f>
        <v/>
      </c>
      <c r="E560" s="55" t="str">
        <f>IF(Commande!F385&lt;&gt;"",Commande!F385,"")</f>
        <v/>
      </c>
      <c r="F560" s="55" t="str">
        <f>IF(Commande!D385&lt;&gt;"",Commande!D385,"")</f>
        <v/>
      </c>
      <c r="G560" s="55" t="str">
        <f>IF(Commande!L385&lt;&gt;"",Commande!L385,"")</f>
        <v>M3</v>
      </c>
      <c r="H560" s="55" t="str">
        <f>IF(Commande!H385&lt;&gt;"",Commande!H385,"")</f>
        <v/>
      </c>
      <c r="I560" s="55" t="str">
        <f>IF(Commande!I385&lt;&gt;"",Commande!I385,"")</f>
        <v/>
      </c>
      <c r="J560" s="55">
        <f>IF($J$9=36,Commande!AB385,IF($J$9=37,Commande!AC385,IF($J$9=38,Commande!AD385,IF($J$9=39,Commande!AE385,IF($J$9=40,Commande!AF385,IF($J$9=41,Commande!AG385,IF($J$9=42,Commande!AH385,IF($J$9=43,Commande!AI385,IF($J$9=44,Commande!AJ385,IF($J$9=45,Commande!AK385,IF($J$9=46,Commande!AL385,IF($J$9=47,Commande!AL385,IF($J$9=48,Commande!AM385,IF($J$9=49,Commande!AN385,IF($J$9=50,Commande!AO385,IF($J$9=51,Commande!AP385,IF($J$9=52,Commande!AQ385,IF($J$9=1,Commande!AR385,IF($J$9=2,Commande!AS385,IF($J$9=3,Commande!AT385,IF($J$9=4,Commande!AU385,IF($J$9=5,Commande!AV385,IF($J$9=6,Commande!AW385,IF($J$9=7,Commande!AX385,IF($J$9=8,Commande!AY385,IF($J$9=9,Commande!AZ385,IF($J$9=10,Commande!BA385,IF($J$9=11,Commande!BB385,IF($J$9=12,Commande!BC385,IF($J$9=13,Commande!BD385,IF($J$9=14,Commande!BE385,IF($J$9=15,Commande!BF385,IF($J$9=16,Commande!BG385,IF($J$9=17,Commande!BH385,IF($J$9=18,Commande!BI385,IF($J$9=19,Commande!BJ385,IF($J$9=20,Commande!BK385,IF($J$9=21,Commande!BL385,IF($J$9=22,Commande!BM385,IF($J$9=23,Commande!BN385,IF($J$9=24,Commande!BO385,IF($J$9=25,Commande!BP385,IF($J$9=26,Commande!R385,IF($J$9=27,Commande!S385,IF($J$9=28,Commande!T385,IF($J$9=29,Commande!U385,IF($J$9=30,Commande!V385,IF($J$9=31,Commande!W385,IF($J$9=32,Commande!X385,IF($J$9=33,Commande!Y385,IF($J$9=34,Commande!Z385,IF($J$9=35,Commande!AA385,))))))))))))))))))))))))))))))))))))))))))))))))))))</f>
        <v>0</v>
      </c>
      <c r="K560" s="55" t="str">
        <f>IF(Commande!O385=0,"","Erreur")</f>
        <v/>
      </c>
    </row>
    <row r="561" spans="1:11" hidden="1">
      <c r="A561" s="55" t="str">
        <f>IF(Commande!A386&lt;&gt;"",Commande!A386,"")</f>
        <v/>
      </c>
      <c r="B561" s="55" t="str">
        <f>IF(Commande!J386&lt;&gt;"",Commande!J386,"")</f>
        <v/>
      </c>
      <c r="C561" s="59" t="str">
        <f>IF(Commande!B386&lt;&gt;"",Commande!B386,"")</f>
        <v>Rajout</v>
      </c>
      <c r="D561" s="59">
        <f>IF(Commande!C386&lt;&gt;"",Commande!C386,"")</f>
        <v>38</v>
      </c>
      <c r="E561" s="55" t="str">
        <f>IF(Commande!F386&lt;&gt;"",Commande!F386,"")</f>
        <v/>
      </c>
      <c r="F561" s="55" t="str">
        <f>IF(Commande!D386&lt;&gt;"",Commande!D386,"")</f>
        <v/>
      </c>
      <c r="G561" s="55" t="str">
        <f>IF(Commande!L386&lt;&gt;"",Commande!L386,"")</f>
        <v>M3</v>
      </c>
      <c r="H561" s="55" t="str">
        <f>IF(Commande!H386&lt;&gt;"",Commande!H386,"")</f>
        <v/>
      </c>
      <c r="I561" s="55" t="str">
        <f>IF(Commande!I386&lt;&gt;"",Commande!I386,"")</f>
        <v/>
      </c>
      <c r="J561" s="55">
        <f>IF($J$9=36,Commande!AB386,IF($J$9=37,Commande!AC386,IF($J$9=38,Commande!AD386,IF($J$9=39,Commande!AE386,IF($J$9=40,Commande!AF386,IF($J$9=41,Commande!AG386,IF($J$9=42,Commande!AH386,IF($J$9=43,Commande!AI386,IF($J$9=44,Commande!AJ386,IF($J$9=45,Commande!AK386,IF($J$9=46,Commande!AL386,IF($J$9=47,Commande!AL386,IF($J$9=48,Commande!AM386,IF($J$9=49,Commande!AN386,IF($J$9=50,Commande!AO386,IF($J$9=51,Commande!AP386,IF($J$9=52,Commande!AQ386,IF($J$9=1,Commande!AR386,IF($J$9=2,Commande!AS386,IF($J$9=3,Commande!AT386,IF($J$9=4,Commande!AU386,IF($J$9=5,Commande!AV386,IF($J$9=6,Commande!AW386,IF($J$9=7,Commande!AX386,IF($J$9=8,Commande!AY386,IF($J$9=9,Commande!AZ386,IF($J$9=10,Commande!BA386,IF($J$9=11,Commande!BB386,IF($J$9=12,Commande!BC386,IF($J$9=13,Commande!BD386,IF($J$9=14,Commande!BE386,IF($J$9=15,Commande!BF386,IF($J$9=16,Commande!BG386,IF($J$9=17,Commande!BH386,IF($J$9=18,Commande!BI386,IF($J$9=19,Commande!BJ386,IF($J$9=20,Commande!BK386,IF($J$9=21,Commande!BL386,IF($J$9=22,Commande!BM386,IF($J$9=23,Commande!BN386,IF($J$9=24,Commande!BO386,IF($J$9=25,Commande!BP386,IF($J$9=26,Commande!R386,IF($J$9=27,Commande!S386,IF($J$9=28,Commande!T386,IF($J$9=29,Commande!U386,IF($J$9=30,Commande!V386,IF($J$9=31,Commande!W386,IF($J$9=32,Commande!X386,IF($J$9=33,Commande!Y386,IF($J$9=34,Commande!Z386,IF($J$9=35,Commande!AA386,))))))))))))))))))))))))))))))))))))))))))))))))))))</f>
        <v>0</v>
      </c>
      <c r="K561" s="55" t="str">
        <f>IF(Commande!O386=0,"","Erreur")</f>
        <v/>
      </c>
    </row>
    <row r="562" spans="1:11" hidden="1">
      <c r="A562" s="55" t="str">
        <f>IF(Commande!A387&lt;&gt;"",Commande!A387,"")</f>
        <v/>
      </c>
      <c r="B562" s="55" t="str">
        <f>IF(Commande!J387&lt;&gt;"",Commande!J387,"")</f>
        <v/>
      </c>
      <c r="C562" s="59" t="str">
        <f>IF(Commande!B387&lt;&gt;"",Commande!B387,"")</f>
        <v>Rajout</v>
      </c>
      <c r="D562" s="59" t="str">
        <f>IF(Commande!C387&lt;&gt;"",Commande!C387,"")</f>
        <v/>
      </c>
      <c r="E562" s="55" t="str">
        <f>IF(Commande!F387&lt;&gt;"",Commande!F387,"")</f>
        <v/>
      </c>
      <c r="F562" s="55" t="str">
        <f>IF(Commande!D387&lt;&gt;"",Commande!D387,"")</f>
        <v/>
      </c>
      <c r="G562" s="55" t="str">
        <f>IF(Commande!L387&lt;&gt;"",Commande!L387,"")</f>
        <v>M3</v>
      </c>
      <c r="H562" s="55" t="str">
        <f>IF(Commande!H387&lt;&gt;"",Commande!H387,"")</f>
        <v/>
      </c>
      <c r="I562" s="55" t="str">
        <f>IF(Commande!I387&lt;&gt;"",Commande!I387,"")</f>
        <v/>
      </c>
      <c r="J562" s="55">
        <f>IF($J$9=36,Commande!AB387,IF($J$9=37,Commande!AC387,IF($J$9=38,Commande!AD387,IF($J$9=39,Commande!AE387,IF($J$9=40,Commande!AF387,IF($J$9=41,Commande!AG387,IF($J$9=42,Commande!AH387,IF($J$9=43,Commande!AI387,IF($J$9=44,Commande!AJ387,IF($J$9=45,Commande!AK387,IF($J$9=46,Commande!AL387,IF($J$9=47,Commande!AL387,IF($J$9=48,Commande!AM387,IF($J$9=49,Commande!AN387,IF($J$9=50,Commande!AO387,IF($J$9=51,Commande!AP387,IF($J$9=52,Commande!AQ387,IF($J$9=1,Commande!AR387,IF($J$9=2,Commande!AS387,IF($J$9=3,Commande!AT387,IF($J$9=4,Commande!AU387,IF($J$9=5,Commande!AV387,IF($J$9=6,Commande!AW387,IF($J$9=7,Commande!AX387,IF($J$9=8,Commande!AY387,IF($J$9=9,Commande!AZ387,IF($J$9=10,Commande!BA387,IF($J$9=11,Commande!BB387,IF($J$9=12,Commande!BC387,IF($J$9=13,Commande!BD387,IF($J$9=14,Commande!BE387,IF($J$9=15,Commande!BF387,IF($J$9=16,Commande!BG387,IF($J$9=17,Commande!BH387,IF($J$9=18,Commande!BI387,IF($J$9=19,Commande!BJ387,IF($J$9=20,Commande!BK387,IF($J$9=21,Commande!BL387,IF($J$9=22,Commande!BM387,IF($J$9=23,Commande!BN387,IF($J$9=24,Commande!BO387,IF($J$9=25,Commande!BP387,IF($J$9=26,Commande!R387,IF($J$9=27,Commande!S387,IF($J$9=28,Commande!T387,IF($J$9=29,Commande!U387,IF($J$9=30,Commande!V387,IF($J$9=31,Commande!W387,IF($J$9=32,Commande!X387,IF($J$9=33,Commande!Y387,IF($J$9=34,Commande!Z387,IF($J$9=35,Commande!AA387,))))))))))))))))))))))))))))))))))))))))))))))))))))</f>
        <v>0</v>
      </c>
      <c r="K562" s="55" t="str">
        <f>IF(Commande!O387=0,"","Erreur")</f>
        <v/>
      </c>
    </row>
    <row r="563" spans="1:11" hidden="1">
      <c r="A563" s="55" t="str">
        <f>IF(Commande!A388&lt;&gt;"",Commande!A388,"")</f>
        <v/>
      </c>
      <c r="B563" s="55" t="str">
        <f>IF(Commande!J388&lt;&gt;"",Commande!J388,"")</f>
        <v/>
      </c>
      <c r="C563" s="59" t="str">
        <f>IF(Commande!B388&lt;&gt;"",Commande!B388,"")</f>
        <v>Rajout</v>
      </c>
      <c r="D563" s="59" t="str">
        <f>IF(Commande!C388&lt;&gt;"",Commande!C388,"")</f>
        <v/>
      </c>
      <c r="E563" s="55" t="str">
        <f>IF(Commande!F388&lt;&gt;"",Commande!F388,"")</f>
        <v/>
      </c>
      <c r="F563" s="55" t="str">
        <f>IF(Commande!D388&lt;&gt;"",Commande!D388,"")</f>
        <v/>
      </c>
      <c r="G563" s="55" t="str">
        <f>IF(Commande!L388&lt;&gt;"",Commande!L388,"")</f>
        <v>M3</v>
      </c>
      <c r="H563" s="55" t="str">
        <f>IF(Commande!H388&lt;&gt;"",Commande!H388,"")</f>
        <v/>
      </c>
      <c r="I563" s="55" t="str">
        <f>IF(Commande!I388&lt;&gt;"",Commande!I388,"")</f>
        <v/>
      </c>
      <c r="J563" s="55">
        <f>IF($J$9=36,Commande!AB388,IF($J$9=37,Commande!AC388,IF($J$9=38,Commande!AD388,IF($J$9=39,Commande!AE388,IF($J$9=40,Commande!AF388,IF($J$9=41,Commande!AG388,IF($J$9=42,Commande!AH388,IF($J$9=43,Commande!AI388,IF($J$9=44,Commande!AJ388,IF($J$9=45,Commande!AK388,IF($J$9=46,Commande!AL388,IF($J$9=47,Commande!AL388,IF($J$9=48,Commande!AM388,IF($J$9=49,Commande!AN388,IF($J$9=50,Commande!AO388,IF($J$9=51,Commande!AP388,IF($J$9=52,Commande!AQ388,IF($J$9=1,Commande!AR388,IF($J$9=2,Commande!AS388,IF($J$9=3,Commande!AT388,IF($J$9=4,Commande!AU388,IF($J$9=5,Commande!AV388,IF($J$9=6,Commande!AW388,IF($J$9=7,Commande!AX388,IF($J$9=8,Commande!AY388,IF($J$9=9,Commande!AZ388,IF($J$9=10,Commande!BA388,IF($J$9=11,Commande!BB388,IF($J$9=12,Commande!BC388,IF($J$9=13,Commande!BD388,IF($J$9=14,Commande!BE388,IF($J$9=15,Commande!BF388,IF($J$9=16,Commande!BG388,IF($J$9=17,Commande!BH388,IF($J$9=18,Commande!BI388,IF($J$9=19,Commande!BJ388,IF($J$9=20,Commande!BK388,IF($J$9=21,Commande!BL388,IF($J$9=22,Commande!BM388,IF($J$9=23,Commande!BN388,IF($J$9=24,Commande!BO388,IF($J$9=25,Commande!BP388,IF($J$9=26,Commande!R388,IF($J$9=27,Commande!S388,IF($J$9=28,Commande!T388,IF($J$9=29,Commande!U388,IF($J$9=30,Commande!V388,IF($J$9=31,Commande!W388,IF($J$9=32,Commande!X388,IF($J$9=33,Commande!Y388,IF($J$9=34,Commande!Z388,IF($J$9=35,Commande!AA388,))))))))))))))))))))))))))))))))))))))))))))))))))))</f>
        <v>0</v>
      </c>
      <c r="K563" s="55" t="str">
        <f>IF(Commande!O388=0,"","Erreur")</f>
        <v/>
      </c>
    </row>
    <row r="564" spans="1:11" hidden="1">
      <c r="A564" s="55" t="str">
        <f>IF(Commande!A389&lt;&gt;"",Commande!A389,"")</f>
        <v/>
      </c>
      <c r="B564" s="55" t="str">
        <f>IF(Commande!J389&lt;&gt;"",Commande!J389,"")</f>
        <v/>
      </c>
      <c r="C564" s="59" t="str">
        <f>IF(Commande!B389&lt;&gt;"",Commande!B389,"")</f>
        <v>Rajout</v>
      </c>
      <c r="D564" s="59" t="str">
        <f>IF(Commande!C389&lt;&gt;"",Commande!C389,"")</f>
        <v/>
      </c>
      <c r="E564" s="55" t="str">
        <f>IF(Commande!F389&lt;&gt;"",Commande!F389,"")</f>
        <v/>
      </c>
      <c r="F564" s="55" t="str">
        <f>IF(Commande!D389&lt;&gt;"",Commande!D389,"")</f>
        <v/>
      </c>
      <c r="G564" s="55" t="str">
        <f>IF(Commande!L389&lt;&gt;"",Commande!L389,"")</f>
        <v>M3</v>
      </c>
      <c r="H564" s="55" t="str">
        <f>IF(Commande!H389&lt;&gt;"",Commande!H389,"")</f>
        <v/>
      </c>
      <c r="I564" s="55" t="str">
        <f>IF(Commande!I389&lt;&gt;"",Commande!I389,"")</f>
        <v/>
      </c>
      <c r="J564" s="55">
        <f>IF($J$9=36,Commande!AB389,IF($J$9=37,Commande!AC389,IF($J$9=38,Commande!AD389,IF($J$9=39,Commande!AE389,IF($J$9=40,Commande!AF389,IF($J$9=41,Commande!AG389,IF($J$9=42,Commande!AH389,IF($J$9=43,Commande!AI389,IF($J$9=44,Commande!AJ389,IF($J$9=45,Commande!AK389,IF($J$9=46,Commande!AL389,IF($J$9=47,Commande!AL389,IF($J$9=48,Commande!AM389,IF($J$9=49,Commande!AN389,IF($J$9=50,Commande!AO389,IF($J$9=51,Commande!AP389,IF($J$9=52,Commande!AQ389,IF($J$9=1,Commande!AR389,IF($J$9=2,Commande!AS389,IF($J$9=3,Commande!AT389,IF($J$9=4,Commande!AU389,IF($J$9=5,Commande!AV389,IF($J$9=6,Commande!AW389,IF($J$9=7,Commande!AX389,IF($J$9=8,Commande!AY389,IF($J$9=9,Commande!AZ389,IF($J$9=10,Commande!BA389,IF($J$9=11,Commande!BB389,IF($J$9=12,Commande!BC389,IF($J$9=13,Commande!BD389,IF($J$9=14,Commande!BE389,IF($J$9=15,Commande!BF389,IF($J$9=16,Commande!BG389,IF($J$9=17,Commande!BH389,IF($J$9=18,Commande!BI389,IF($J$9=19,Commande!BJ389,IF($J$9=20,Commande!BK389,IF($J$9=21,Commande!BL389,IF($J$9=22,Commande!BM389,IF($J$9=23,Commande!BN389,IF($J$9=24,Commande!BO389,IF($J$9=25,Commande!BP389,IF($J$9=26,Commande!R389,IF($J$9=27,Commande!S389,IF($J$9=28,Commande!T389,IF($J$9=29,Commande!U389,IF($J$9=30,Commande!V389,IF($J$9=31,Commande!W389,IF($J$9=32,Commande!X389,IF($J$9=33,Commande!Y389,IF($J$9=34,Commande!Z389,IF($J$9=35,Commande!AA389,))))))))))))))))))))))))))))))))))))))))))))))))))))</f>
        <v>0</v>
      </c>
      <c r="K564" s="55" t="str">
        <f>IF(Commande!O389=0,"","Erreur")</f>
        <v/>
      </c>
    </row>
    <row r="565" spans="1:11" hidden="1">
      <c r="A565" s="55" t="str">
        <f>IF(Commande!A390&lt;&gt;"",Commande!A390,"")</f>
        <v/>
      </c>
      <c r="B565" s="55" t="str">
        <f>IF(Commande!J390&lt;&gt;"",Commande!J390,"")</f>
        <v/>
      </c>
      <c r="C565" s="59" t="str">
        <f>IF(Commande!B390&lt;&gt;"",Commande!B390,"")</f>
        <v>Rajout</v>
      </c>
      <c r="D565" s="59" t="str">
        <f>IF(Commande!C390&lt;&gt;"",Commande!C390,"")</f>
        <v/>
      </c>
      <c r="E565" s="55" t="str">
        <f>IF(Commande!F390&lt;&gt;"",Commande!F390,"")</f>
        <v/>
      </c>
      <c r="F565" s="55" t="str">
        <f>IF(Commande!D390&lt;&gt;"",Commande!D390,"")</f>
        <v/>
      </c>
      <c r="G565" s="55" t="str">
        <f>IF(Commande!L390&lt;&gt;"",Commande!L390,"")</f>
        <v>M3</v>
      </c>
      <c r="H565" s="55" t="str">
        <f>IF(Commande!H390&lt;&gt;"",Commande!H390,"")</f>
        <v/>
      </c>
      <c r="I565" s="55" t="str">
        <f>IF(Commande!I390&lt;&gt;"",Commande!I390,"")</f>
        <v/>
      </c>
      <c r="J565" s="55">
        <f>IF($J$9=36,Commande!AB390,IF($J$9=37,Commande!AC390,IF($J$9=38,Commande!AD390,IF($J$9=39,Commande!AE390,IF($J$9=40,Commande!AF390,IF($J$9=41,Commande!AG390,IF($J$9=42,Commande!AH390,IF($J$9=43,Commande!AI390,IF($J$9=44,Commande!AJ390,IF($J$9=45,Commande!AK390,IF($J$9=46,Commande!AL390,IF($J$9=47,Commande!AL390,IF($J$9=48,Commande!AM390,IF($J$9=49,Commande!AN390,IF($J$9=50,Commande!AO390,IF($J$9=51,Commande!AP390,IF($J$9=52,Commande!AQ390,IF($J$9=1,Commande!AR390,IF($J$9=2,Commande!AS390,IF($J$9=3,Commande!AT390,IF($J$9=4,Commande!AU390,IF($J$9=5,Commande!AV390,IF($J$9=6,Commande!AW390,IF($J$9=7,Commande!AX390,IF($J$9=8,Commande!AY390,IF($J$9=9,Commande!AZ390,IF($J$9=10,Commande!BA390,IF($J$9=11,Commande!BB390,IF($J$9=12,Commande!BC390,IF($J$9=13,Commande!BD390,IF($J$9=14,Commande!BE390,IF($J$9=15,Commande!BF390,IF($J$9=16,Commande!BG390,IF($J$9=17,Commande!BH390,IF($J$9=18,Commande!BI390,IF($J$9=19,Commande!BJ390,IF($J$9=20,Commande!BK390,IF($J$9=21,Commande!BL390,IF($J$9=22,Commande!BM390,IF($J$9=23,Commande!BN390,IF($J$9=24,Commande!BO390,IF($J$9=25,Commande!BP390,IF($J$9=26,Commande!R390,IF($J$9=27,Commande!S390,IF($J$9=28,Commande!T390,IF($J$9=29,Commande!U390,IF($J$9=30,Commande!V390,IF($J$9=31,Commande!W390,IF($J$9=32,Commande!X390,IF($J$9=33,Commande!Y390,IF($J$9=34,Commande!Z390,IF($J$9=35,Commande!AA390,))))))))))))))))))))))))))))))))))))))))))))))))))))</f>
        <v>0</v>
      </c>
      <c r="K565" s="55" t="str">
        <f>IF(Commande!O390=0,"","Erreur")</f>
        <v/>
      </c>
    </row>
    <row r="566" spans="1:11" hidden="1">
      <c r="A566" s="55" t="str">
        <f>IF(Commande!A391&lt;&gt;"",Commande!A391,"")</f>
        <v/>
      </c>
      <c r="B566" s="55" t="str">
        <f>IF(Commande!J391&lt;&gt;"",Commande!J391,"")</f>
        <v/>
      </c>
      <c r="C566" s="59" t="str">
        <f>IF(Commande!B391&lt;&gt;"",Commande!B391,"")</f>
        <v>Rajout</v>
      </c>
      <c r="D566" s="59" t="str">
        <f>IF(Commande!C391&lt;&gt;"",Commande!C391,"")</f>
        <v/>
      </c>
      <c r="E566" s="55" t="str">
        <f>IF(Commande!F391&lt;&gt;"",Commande!F391,"")</f>
        <v/>
      </c>
      <c r="F566" s="55" t="str">
        <f>IF(Commande!D391&lt;&gt;"",Commande!D391,"")</f>
        <v/>
      </c>
      <c r="G566" s="55" t="str">
        <f>IF(Commande!L391&lt;&gt;"",Commande!L391,"")</f>
        <v>M3</v>
      </c>
      <c r="H566" s="55" t="str">
        <f>IF(Commande!H391&lt;&gt;"",Commande!H391,"")</f>
        <v/>
      </c>
      <c r="I566" s="55" t="str">
        <f>IF(Commande!I391&lt;&gt;"",Commande!I391,"")</f>
        <v/>
      </c>
      <c r="J566" s="55">
        <f>IF($J$9=36,Commande!AB391,IF($J$9=37,Commande!AC391,IF($J$9=38,Commande!AD391,IF($J$9=39,Commande!AE391,IF($J$9=40,Commande!AF391,IF($J$9=41,Commande!AG391,IF($J$9=42,Commande!AH391,IF($J$9=43,Commande!AI391,IF($J$9=44,Commande!AJ391,IF($J$9=45,Commande!AK391,IF($J$9=46,Commande!AL391,IF($J$9=47,Commande!AL391,IF($J$9=48,Commande!AM391,IF($J$9=49,Commande!AN391,IF($J$9=50,Commande!AO391,IF($J$9=51,Commande!AP391,IF($J$9=52,Commande!AQ391,IF($J$9=1,Commande!AR391,IF($J$9=2,Commande!AS391,IF($J$9=3,Commande!AT391,IF($J$9=4,Commande!AU391,IF($J$9=5,Commande!AV391,IF($J$9=6,Commande!AW391,IF($J$9=7,Commande!AX391,IF($J$9=8,Commande!AY391,IF($J$9=9,Commande!AZ391,IF($J$9=10,Commande!BA391,IF($J$9=11,Commande!BB391,IF($J$9=12,Commande!BC391,IF($J$9=13,Commande!BD391,IF($J$9=14,Commande!BE391,IF($J$9=15,Commande!BF391,IF($J$9=16,Commande!BG391,IF($J$9=17,Commande!BH391,IF($J$9=18,Commande!BI391,IF($J$9=19,Commande!BJ391,IF($J$9=20,Commande!BK391,IF($J$9=21,Commande!BL391,IF($J$9=22,Commande!BM391,IF($J$9=23,Commande!BN391,IF($J$9=24,Commande!BO391,IF($J$9=25,Commande!BP391,IF($J$9=26,Commande!R391,IF($J$9=27,Commande!S391,IF($J$9=28,Commande!T391,IF($J$9=29,Commande!U391,IF($J$9=30,Commande!V391,IF($J$9=31,Commande!W391,IF($J$9=32,Commande!X391,IF($J$9=33,Commande!Y391,IF($J$9=34,Commande!Z391,IF($J$9=35,Commande!AA391,))))))))))))))))))))))))))))))))))))))))))))))))))))</f>
        <v>0</v>
      </c>
      <c r="K566" s="55" t="str">
        <f>IF(Commande!O391=0,"","Erreur")</f>
        <v/>
      </c>
    </row>
    <row r="567" spans="1:11" hidden="1">
      <c r="A567" s="55" t="str">
        <f>IF(Commande!A392&lt;&gt;"",Commande!A392,"")</f>
        <v/>
      </c>
      <c r="B567" s="55" t="str">
        <f>IF(Commande!J392&lt;&gt;"",Commande!J392,"")</f>
        <v/>
      </c>
      <c r="C567" s="59" t="str">
        <f>IF(Commande!B392&lt;&gt;"",Commande!B392,"")</f>
        <v>Rajout</v>
      </c>
      <c r="D567" s="59" t="str">
        <f>IF(Commande!C392&lt;&gt;"",Commande!C392,"")</f>
        <v/>
      </c>
      <c r="E567" s="55" t="str">
        <f>IF(Commande!F392&lt;&gt;"",Commande!F392,"")</f>
        <v/>
      </c>
      <c r="F567" s="55" t="str">
        <f>IF(Commande!D392&lt;&gt;"",Commande!D392,"")</f>
        <v/>
      </c>
      <c r="G567" s="55" t="str">
        <f>IF(Commande!L392&lt;&gt;"",Commande!L392,"")</f>
        <v>M3</v>
      </c>
      <c r="H567" s="55" t="str">
        <f>IF(Commande!H392&lt;&gt;"",Commande!H392,"")</f>
        <v/>
      </c>
      <c r="I567" s="55" t="str">
        <f>IF(Commande!I392&lt;&gt;"",Commande!I392,"")</f>
        <v/>
      </c>
      <c r="J567" s="55">
        <f>IF($J$9=36,Commande!AB392,IF($J$9=37,Commande!AC392,IF($J$9=38,Commande!AD392,IF($J$9=39,Commande!AE392,IF($J$9=40,Commande!AF392,IF($J$9=41,Commande!AG392,IF($J$9=42,Commande!AH392,IF($J$9=43,Commande!AI392,IF($J$9=44,Commande!AJ392,IF($J$9=45,Commande!AK392,IF($J$9=46,Commande!AL392,IF($J$9=47,Commande!AL392,IF($J$9=48,Commande!AM392,IF($J$9=49,Commande!AN392,IF($J$9=50,Commande!AO392,IF($J$9=51,Commande!AP392,IF($J$9=52,Commande!AQ392,IF($J$9=1,Commande!AR392,IF($J$9=2,Commande!AS392,IF($J$9=3,Commande!AT392,IF($J$9=4,Commande!AU392,IF($J$9=5,Commande!AV392,IF($J$9=6,Commande!AW392,IF($J$9=7,Commande!AX392,IF($J$9=8,Commande!AY392,IF($J$9=9,Commande!AZ392,IF($J$9=10,Commande!BA392,IF($J$9=11,Commande!BB392,IF($J$9=12,Commande!BC392,IF($J$9=13,Commande!BD392,IF($J$9=14,Commande!BE392,IF($J$9=15,Commande!BF392,IF($J$9=16,Commande!BG392,IF($J$9=17,Commande!BH392,IF($J$9=18,Commande!BI392,IF($J$9=19,Commande!BJ392,IF($J$9=20,Commande!BK392,IF($J$9=21,Commande!BL392,IF($J$9=22,Commande!BM392,IF($J$9=23,Commande!BN392,IF($J$9=24,Commande!BO392,IF($J$9=25,Commande!BP392,IF($J$9=26,Commande!R392,IF($J$9=27,Commande!S392,IF($J$9=28,Commande!T392,IF($J$9=29,Commande!U392,IF($J$9=30,Commande!V392,IF($J$9=31,Commande!W392,IF($J$9=32,Commande!X392,IF($J$9=33,Commande!Y392,IF($J$9=34,Commande!Z392,IF($J$9=35,Commande!AA392,))))))))))))))))))))))))))))))))))))))))))))))))))))</f>
        <v>0</v>
      </c>
      <c r="K567" s="55" t="str">
        <f>IF(Commande!O392=0,"","Erreur")</f>
        <v/>
      </c>
    </row>
    <row r="568" spans="1:11" hidden="1">
      <c r="A568" s="55" t="str">
        <f>IF(Commande!A393&lt;&gt;"",Commande!A393,"")</f>
        <v/>
      </c>
      <c r="B568" s="55" t="str">
        <f>IF(Commande!J393&lt;&gt;"",Commande!J393,"")</f>
        <v/>
      </c>
      <c r="C568" s="59" t="str">
        <f>IF(Commande!B393&lt;&gt;"",Commande!B393,"")</f>
        <v>Rajout</v>
      </c>
      <c r="D568" s="59" t="str">
        <f>IF(Commande!C393&lt;&gt;"",Commande!C393,"")</f>
        <v/>
      </c>
      <c r="E568" s="55" t="str">
        <f>IF(Commande!F393&lt;&gt;"",Commande!F393,"")</f>
        <v/>
      </c>
      <c r="F568" s="55" t="str">
        <f>IF(Commande!D393&lt;&gt;"",Commande!D393,"")</f>
        <v/>
      </c>
      <c r="G568" s="55" t="str">
        <f>IF(Commande!L393&lt;&gt;"",Commande!L393,"")</f>
        <v>M3</v>
      </c>
      <c r="H568" s="55" t="str">
        <f>IF(Commande!H393&lt;&gt;"",Commande!H393,"")</f>
        <v/>
      </c>
      <c r="I568" s="55" t="str">
        <f>IF(Commande!I393&lt;&gt;"",Commande!I393,"")</f>
        <v/>
      </c>
      <c r="J568" s="55">
        <f>IF($J$9=36,Commande!AB393,IF($J$9=37,Commande!AC393,IF($J$9=38,Commande!AD393,IF($J$9=39,Commande!AE393,IF($J$9=40,Commande!AF393,IF($J$9=41,Commande!AG393,IF($J$9=42,Commande!AH393,IF($J$9=43,Commande!AI393,IF($J$9=44,Commande!AJ393,IF($J$9=45,Commande!AK393,IF($J$9=46,Commande!AL393,IF($J$9=47,Commande!AL393,IF($J$9=48,Commande!AM393,IF($J$9=49,Commande!AN393,IF($J$9=50,Commande!AO393,IF($J$9=51,Commande!AP393,IF($J$9=52,Commande!AQ393,IF($J$9=1,Commande!AR393,IF($J$9=2,Commande!AS393,IF($J$9=3,Commande!AT393,IF($J$9=4,Commande!AU393,IF($J$9=5,Commande!AV393,IF($J$9=6,Commande!AW393,IF($J$9=7,Commande!AX393,IF($J$9=8,Commande!AY393,IF($J$9=9,Commande!AZ393,IF($J$9=10,Commande!BA393,IF($J$9=11,Commande!BB393,IF($J$9=12,Commande!BC393,IF($J$9=13,Commande!BD393,IF($J$9=14,Commande!BE393,IF($J$9=15,Commande!BF393,IF($J$9=16,Commande!BG393,IF($J$9=17,Commande!BH393,IF($J$9=18,Commande!BI393,IF($J$9=19,Commande!BJ393,IF($J$9=20,Commande!BK393,IF($J$9=21,Commande!BL393,IF($J$9=22,Commande!BM393,IF($J$9=23,Commande!BN393,IF($J$9=24,Commande!BO393,IF($J$9=25,Commande!BP393,IF($J$9=26,Commande!R393,IF($J$9=27,Commande!S393,IF($J$9=28,Commande!T393,IF($J$9=29,Commande!U393,IF($J$9=30,Commande!V393,IF($J$9=31,Commande!W393,IF($J$9=32,Commande!X393,IF($J$9=33,Commande!Y393,IF($J$9=34,Commande!Z393,IF($J$9=35,Commande!AA393,))))))))))))))))))))))))))))))))))))))))))))))))))))</f>
        <v>0</v>
      </c>
      <c r="K568" s="55" t="str">
        <f>IF(Commande!O393=0,"","Erreur")</f>
        <v/>
      </c>
    </row>
    <row r="569" spans="1:11" hidden="1">
      <c r="A569" s="55" t="str">
        <f>IF(Commande!A394&lt;&gt;"",Commande!A394,"")</f>
        <v/>
      </c>
      <c r="B569" s="55" t="str">
        <f>IF(Commande!J394&lt;&gt;"",Commande!J394,"")</f>
        <v/>
      </c>
      <c r="C569" s="59" t="str">
        <f>IF(Commande!B394&lt;&gt;"",Commande!B394,"")</f>
        <v>Rajout</v>
      </c>
      <c r="D569" s="59" t="str">
        <f>IF(Commande!C394&lt;&gt;"",Commande!C394,"")</f>
        <v/>
      </c>
      <c r="E569" s="55" t="str">
        <f>IF(Commande!F394&lt;&gt;"",Commande!F394,"")</f>
        <v/>
      </c>
      <c r="F569" s="55" t="str">
        <f>IF(Commande!D394&lt;&gt;"",Commande!D394,"")</f>
        <v/>
      </c>
      <c r="G569" s="55" t="str">
        <f>IF(Commande!L394&lt;&gt;"",Commande!L394,"")</f>
        <v>M3</v>
      </c>
      <c r="H569" s="55" t="str">
        <f>IF(Commande!H394&lt;&gt;"",Commande!H394,"")</f>
        <v/>
      </c>
      <c r="I569" s="55" t="str">
        <f>IF(Commande!I394&lt;&gt;"",Commande!I394,"")</f>
        <v/>
      </c>
      <c r="J569" s="55">
        <f>IF($J$9=36,Commande!AB394,IF($J$9=37,Commande!AC394,IF($J$9=38,Commande!AD394,IF($J$9=39,Commande!AE394,IF($J$9=40,Commande!AF394,IF($J$9=41,Commande!AG394,IF($J$9=42,Commande!AH394,IF($J$9=43,Commande!AI394,IF($J$9=44,Commande!AJ394,IF($J$9=45,Commande!AK394,IF($J$9=46,Commande!AL394,IF($J$9=47,Commande!AL394,IF($J$9=48,Commande!AM394,IF($J$9=49,Commande!AN394,IF($J$9=50,Commande!AO394,IF($J$9=51,Commande!AP394,IF($J$9=52,Commande!AQ394,IF($J$9=1,Commande!AR394,IF($J$9=2,Commande!AS394,IF($J$9=3,Commande!AT394,IF($J$9=4,Commande!AU394,IF($J$9=5,Commande!AV394,IF($J$9=6,Commande!AW394,IF($J$9=7,Commande!AX394,IF($J$9=8,Commande!AY394,IF($J$9=9,Commande!AZ394,IF($J$9=10,Commande!BA394,IF($J$9=11,Commande!BB394,IF($J$9=12,Commande!BC394,IF($J$9=13,Commande!BD394,IF($J$9=14,Commande!BE394,IF($J$9=15,Commande!BF394,IF($J$9=16,Commande!BG394,IF($J$9=17,Commande!BH394,IF($J$9=18,Commande!BI394,IF($J$9=19,Commande!BJ394,IF($J$9=20,Commande!BK394,IF($J$9=21,Commande!BL394,IF($J$9=22,Commande!BM394,IF($J$9=23,Commande!BN394,IF($J$9=24,Commande!BO394,IF($J$9=25,Commande!BP394,IF($J$9=26,Commande!R394,IF($J$9=27,Commande!S394,IF($J$9=28,Commande!T394,IF($J$9=29,Commande!U394,IF($J$9=30,Commande!V394,IF($J$9=31,Commande!W394,IF($J$9=32,Commande!X394,IF($J$9=33,Commande!Y394,IF($J$9=34,Commande!Z394,IF($J$9=35,Commande!AA394,))))))))))))))))))))))))))))))))))))))))))))))))))))</f>
        <v>0</v>
      </c>
      <c r="K569" s="55" t="str">
        <f>IF(Commande!O394=0,"","Erreur")</f>
        <v/>
      </c>
    </row>
    <row r="570" spans="1:11" hidden="1">
      <c r="A570" s="55" t="str">
        <f>IF(Commande!A395&lt;&gt;"",Commande!A395,"")</f>
        <v/>
      </c>
      <c r="B570" s="55" t="str">
        <f>IF(Commande!J395&lt;&gt;"",Commande!J395,"")</f>
        <v/>
      </c>
      <c r="C570" s="59" t="str">
        <f>IF(Commande!B395&lt;&gt;"",Commande!B395,"")</f>
        <v>Rajout</v>
      </c>
      <c r="D570" s="59" t="str">
        <f>IF(Commande!C395&lt;&gt;"",Commande!C395,"")</f>
        <v/>
      </c>
      <c r="E570" s="55" t="str">
        <f>IF(Commande!F395&lt;&gt;"",Commande!F395,"")</f>
        <v/>
      </c>
      <c r="F570" s="55" t="str">
        <f>IF(Commande!D395&lt;&gt;"",Commande!D395,"")</f>
        <v/>
      </c>
      <c r="G570" s="55" t="str">
        <f>IF(Commande!L395&lt;&gt;"",Commande!L395,"")</f>
        <v>M3</v>
      </c>
      <c r="H570" s="55" t="str">
        <f>IF(Commande!H395&lt;&gt;"",Commande!H395,"")</f>
        <v/>
      </c>
      <c r="I570" s="55" t="str">
        <f>IF(Commande!I395&lt;&gt;"",Commande!I395,"")</f>
        <v/>
      </c>
      <c r="J570" s="55">
        <f>IF($J$9=36,Commande!AB395,IF($J$9=37,Commande!AC395,IF($J$9=38,Commande!AD395,IF($J$9=39,Commande!AE395,IF($J$9=40,Commande!AF395,IF($J$9=41,Commande!AG395,IF($J$9=42,Commande!AH395,IF($J$9=43,Commande!AI395,IF($J$9=44,Commande!AJ395,IF($J$9=45,Commande!AK395,IF($J$9=46,Commande!AL395,IF($J$9=47,Commande!AL395,IF($J$9=48,Commande!AM395,IF($J$9=49,Commande!AN395,IF($J$9=50,Commande!AO395,IF($J$9=51,Commande!AP395,IF($J$9=52,Commande!AQ395,IF($J$9=1,Commande!AR395,IF($J$9=2,Commande!AS395,IF($J$9=3,Commande!AT395,IF($J$9=4,Commande!AU395,IF($J$9=5,Commande!AV395,IF($J$9=6,Commande!AW395,IF($J$9=7,Commande!AX395,IF($J$9=8,Commande!AY395,IF($J$9=9,Commande!AZ395,IF($J$9=10,Commande!BA395,IF($J$9=11,Commande!BB395,IF($J$9=12,Commande!BC395,IF($J$9=13,Commande!BD395,IF($J$9=14,Commande!BE395,IF($J$9=15,Commande!BF395,IF($J$9=16,Commande!BG395,IF($J$9=17,Commande!BH395,IF($J$9=18,Commande!BI395,IF($J$9=19,Commande!BJ395,IF($J$9=20,Commande!BK395,IF($J$9=21,Commande!BL395,IF($J$9=22,Commande!BM395,IF($J$9=23,Commande!BN395,IF($J$9=24,Commande!BO395,IF($J$9=25,Commande!BP395,IF($J$9=26,Commande!R395,IF($J$9=27,Commande!S395,IF($J$9=28,Commande!T395,IF($J$9=29,Commande!U395,IF($J$9=30,Commande!V395,IF($J$9=31,Commande!W395,IF($J$9=32,Commande!X395,IF($J$9=33,Commande!Y395,IF($J$9=34,Commande!Z395,IF($J$9=35,Commande!AA395,))))))))))))))))))))))))))))))))))))))))))))))))))))</f>
        <v>0</v>
      </c>
      <c r="K570" s="55" t="str">
        <f>IF(Commande!O395=0,"","Erreur")</f>
        <v/>
      </c>
    </row>
    <row r="571" spans="1:11" hidden="1">
      <c r="A571" s="55" t="str">
        <f>IF(Commande!A396&lt;&gt;"",Commande!A396,"")</f>
        <v/>
      </c>
      <c r="B571" s="55" t="str">
        <f>IF(Commande!J396&lt;&gt;"",Commande!J396,"")</f>
        <v/>
      </c>
      <c r="C571" s="59" t="str">
        <f>IF(Commande!B396&lt;&gt;"",Commande!B396,"")</f>
        <v>Rajout</v>
      </c>
      <c r="D571" s="59" t="str">
        <f>IF(Commande!C396&lt;&gt;"",Commande!C396,"")</f>
        <v/>
      </c>
      <c r="E571" s="55" t="str">
        <f>IF(Commande!F396&lt;&gt;"",Commande!F396,"")</f>
        <v/>
      </c>
      <c r="F571" s="55" t="str">
        <f>IF(Commande!D396&lt;&gt;"",Commande!D396,"")</f>
        <v/>
      </c>
      <c r="G571" s="55" t="str">
        <f>IF(Commande!L396&lt;&gt;"",Commande!L396,"")</f>
        <v>M3</v>
      </c>
      <c r="H571" s="55" t="str">
        <f>IF(Commande!H396&lt;&gt;"",Commande!H396,"")</f>
        <v/>
      </c>
      <c r="I571" s="55" t="str">
        <f>IF(Commande!I396&lt;&gt;"",Commande!I396,"")</f>
        <v/>
      </c>
      <c r="J571" s="55">
        <f>IF($J$9=36,Commande!AB396,IF($J$9=37,Commande!AC396,IF($J$9=38,Commande!AD396,IF($J$9=39,Commande!AE396,IF($J$9=40,Commande!AF396,IF($J$9=41,Commande!AG396,IF($J$9=42,Commande!AH396,IF($J$9=43,Commande!AI396,IF($J$9=44,Commande!AJ396,IF($J$9=45,Commande!AK396,IF($J$9=46,Commande!AL396,IF($J$9=47,Commande!AL396,IF($J$9=48,Commande!AM396,IF($J$9=49,Commande!AN396,IF($J$9=50,Commande!AO396,IF($J$9=51,Commande!AP396,IF($J$9=52,Commande!AQ396,IF($J$9=1,Commande!AR396,IF($J$9=2,Commande!AS396,IF($J$9=3,Commande!AT396,IF($J$9=4,Commande!AU396,IF($J$9=5,Commande!AV396,IF($J$9=6,Commande!AW396,IF($J$9=7,Commande!AX396,IF($J$9=8,Commande!AY396,IF($J$9=9,Commande!AZ396,IF($J$9=10,Commande!BA396,IF($J$9=11,Commande!BB396,IF($J$9=12,Commande!BC396,IF($J$9=13,Commande!BD396,IF($J$9=14,Commande!BE396,IF($J$9=15,Commande!BF396,IF($J$9=16,Commande!BG396,IF($J$9=17,Commande!BH396,IF($J$9=18,Commande!BI396,IF($J$9=19,Commande!BJ396,IF($J$9=20,Commande!BK396,IF($J$9=21,Commande!BL396,IF($J$9=22,Commande!BM396,IF($J$9=23,Commande!BN396,IF($J$9=24,Commande!BO396,IF($J$9=25,Commande!BP396,IF($J$9=26,Commande!R396,IF($J$9=27,Commande!S396,IF($J$9=28,Commande!T396,IF($J$9=29,Commande!U396,IF($J$9=30,Commande!V396,IF($J$9=31,Commande!W396,IF($J$9=32,Commande!X396,IF($J$9=33,Commande!Y396,IF($J$9=34,Commande!Z396,IF($J$9=35,Commande!AA396,))))))))))))))))))))))))))))))))))))))))))))))))))))</f>
        <v>0</v>
      </c>
      <c r="K571" s="55" t="str">
        <f>IF(Commande!O396=0,"","Erreur")</f>
        <v/>
      </c>
    </row>
    <row r="572" spans="1:11" hidden="1">
      <c r="A572" s="55" t="str">
        <f>IF(Commande!A397&lt;&gt;"",Commande!A397,"")</f>
        <v/>
      </c>
      <c r="B572" s="55" t="str">
        <f>IF(Commande!J397&lt;&gt;"",Commande!J397,"")</f>
        <v/>
      </c>
      <c r="C572" s="59" t="str">
        <f>IF(Commande!B397&lt;&gt;"",Commande!B397,"")</f>
        <v>Rajout</v>
      </c>
      <c r="D572" s="59" t="str">
        <f>IF(Commande!C397&lt;&gt;"",Commande!C397,"")</f>
        <v/>
      </c>
      <c r="E572" s="55" t="str">
        <f>IF(Commande!F397&lt;&gt;"",Commande!F397,"")</f>
        <v/>
      </c>
      <c r="F572" s="55" t="str">
        <f>IF(Commande!D397&lt;&gt;"",Commande!D397,"")</f>
        <v/>
      </c>
      <c r="G572" s="55" t="str">
        <f>IF(Commande!L397&lt;&gt;"",Commande!L397,"")</f>
        <v>M3</v>
      </c>
      <c r="H572" s="55" t="str">
        <f>IF(Commande!H397&lt;&gt;"",Commande!H397,"")</f>
        <v/>
      </c>
      <c r="I572" s="55" t="str">
        <f>IF(Commande!I397&lt;&gt;"",Commande!I397,"")</f>
        <v/>
      </c>
      <c r="J572" s="55">
        <f>IF($J$9=36,Commande!AB397,IF($J$9=37,Commande!AC397,IF($J$9=38,Commande!AD397,IF($J$9=39,Commande!AE397,IF($J$9=40,Commande!AF397,IF($J$9=41,Commande!AG397,IF($J$9=42,Commande!AH397,IF($J$9=43,Commande!AI397,IF($J$9=44,Commande!AJ397,IF($J$9=45,Commande!AK397,IF($J$9=46,Commande!AL397,IF($J$9=47,Commande!AL397,IF($J$9=48,Commande!AM397,IF($J$9=49,Commande!AN397,IF($J$9=50,Commande!AO397,IF($J$9=51,Commande!AP397,IF($J$9=52,Commande!AQ397,IF($J$9=1,Commande!AR397,IF($J$9=2,Commande!AS397,IF($J$9=3,Commande!AT397,IF($J$9=4,Commande!AU397,IF($J$9=5,Commande!AV397,IF($J$9=6,Commande!AW397,IF($J$9=7,Commande!AX397,IF($J$9=8,Commande!AY397,IF($J$9=9,Commande!AZ397,IF($J$9=10,Commande!BA397,IF($J$9=11,Commande!BB397,IF($J$9=12,Commande!BC397,IF($J$9=13,Commande!BD397,IF($J$9=14,Commande!BE397,IF($J$9=15,Commande!BF397,IF($J$9=16,Commande!BG397,IF($J$9=17,Commande!BH397,IF($J$9=18,Commande!BI397,IF($J$9=19,Commande!BJ397,IF($J$9=20,Commande!BK397,IF($J$9=21,Commande!BL397,IF($J$9=22,Commande!BM397,IF($J$9=23,Commande!BN397,IF($J$9=24,Commande!BO397,IF($J$9=25,Commande!BP397,IF($J$9=26,Commande!R397,IF($J$9=27,Commande!S397,IF($J$9=28,Commande!T397,IF($J$9=29,Commande!U397,IF($J$9=30,Commande!V397,IF($J$9=31,Commande!W397,IF($J$9=32,Commande!X397,IF($J$9=33,Commande!Y397,IF($J$9=34,Commande!Z397,IF($J$9=35,Commande!AA397,))))))))))))))))))))))))))))))))))))))))))))))))))))</f>
        <v>0</v>
      </c>
      <c r="K572" s="55" t="str">
        <f>IF(Commande!O397=0,"","Erreur")</f>
        <v/>
      </c>
    </row>
    <row r="573" spans="1:11" hidden="1">
      <c r="A573" s="55" t="str">
        <f>IF(Commande!A398&lt;&gt;"",Commande!A398,"")</f>
        <v/>
      </c>
      <c r="B573" s="55" t="str">
        <f>IF(Commande!J398&lt;&gt;"",Commande!J398,"")</f>
        <v/>
      </c>
      <c r="C573" s="59" t="str">
        <f>IF(Commande!B398&lt;&gt;"",Commande!B398,"")</f>
        <v>Rajout</v>
      </c>
      <c r="D573" s="59" t="str">
        <f>IF(Commande!C398&lt;&gt;"",Commande!C398,"")</f>
        <v/>
      </c>
      <c r="E573" s="55" t="str">
        <f>IF(Commande!F398&lt;&gt;"",Commande!F398,"")</f>
        <v/>
      </c>
      <c r="F573" s="55" t="str">
        <f>IF(Commande!D398&lt;&gt;"",Commande!D398,"")</f>
        <v/>
      </c>
      <c r="G573" s="55" t="str">
        <f>IF(Commande!L398&lt;&gt;"",Commande!L398,"")</f>
        <v>M3</v>
      </c>
      <c r="H573" s="55" t="str">
        <f>IF(Commande!H398&lt;&gt;"",Commande!H398,"")</f>
        <v/>
      </c>
      <c r="I573" s="55" t="str">
        <f>IF(Commande!I398&lt;&gt;"",Commande!I398,"")</f>
        <v/>
      </c>
      <c r="J573" s="55">
        <f>IF($J$9=36,Commande!AB398,IF($J$9=37,Commande!AC398,IF($J$9=38,Commande!AD398,IF($J$9=39,Commande!AE398,IF($J$9=40,Commande!AF398,IF($J$9=41,Commande!AG398,IF($J$9=42,Commande!AH398,IF($J$9=43,Commande!AI398,IF($J$9=44,Commande!AJ398,IF($J$9=45,Commande!AK398,IF($J$9=46,Commande!AL398,IF($J$9=47,Commande!AL398,IF($J$9=48,Commande!AM398,IF($J$9=49,Commande!AN398,IF($J$9=50,Commande!AO398,IF($J$9=51,Commande!AP398,IF($J$9=52,Commande!AQ398,IF($J$9=1,Commande!AR398,IF($J$9=2,Commande!AS398,IF($J$9=3,Commande!AT398,IF($J$9=4,Commande!AU398,IF($J$9=5,Commande!AV398,IF($J$9=6,Commande!AW398,IF($J$9=7,Commande!AX398,IF($J$9=8,Commande!AY398,IF($J$9=9,Commande!AZ398,IF($J$9=10,Commande!BA398,IF($J$9=11,Commande!BB398,IF($J$9=12,Commande!BC398,IF($J$9=13,Commande!BD398,IF($J$9=14,Commande!BE398,IF($J$9=15,Commande!BF398,IF($J$9=16,Commande!BG398,IF($J$9=17,Commande!BH398,IF($J$9=18,Commande!BI398,IF($J$9=19,Commande!BJ398,IF($J$9=20,Commande!BK398,IF($J$9=21,Commande!BL398,IF($J$9=22,Commande!BM398,IF($J$9=23,Commande!BN398,IF($J$9=24,Commande!BO398,IF($J$9=25,Commande!BP398,IF($J$9=26,Commande!R398,IF($J$9=27,Commande!S398,IF($J$9=28,Commande!T398,IF($J$9=29,Commande!U398,IF($J$9=30,Commande!V398,IF($J$9=31,Commande!W398,IF($J$9=32,Commande!X398,IF($J$9=33,Commande!Y398,IF($J$9=34,Commande!Z398,IF($J$9=35,Commande!AA398,))))))))))))))))))))))))))))))))))))))))))))))))))))</f>
        <v>0</v>
      </c>
      <c r="K573" s="55" t="str">
        <f>IF(Commande!O398=0,"","Erreur")</f>
        <v/>
      </c>
    </row>
    <row r="574" spans="1:11" hidden="1">
      <c r="A574" s="55" t="str">
        <f>IF(Commande!A399&lt;&gt;"",Commande!A399,"")</f>
        <v/>
      </c>
      <c r="B574" s="55" t="str">
        <f>IF(Commande!J399&lt;&gt;"",Commande!J399,"")</f>
        <v/>
      </c>
      <c r="C574" s="59" t="str">
        <f>IF(Commande!B399&lt;&gt;"",Commande!B399,"")</f>
        <v>Rajout</v>
      </c>
      <c r="D574" s="59" t="str">
        <f>IF(Commande!C399&lt;&gt;"",Commande!C399,"")</f>
        <v/>
      </c>
      <c r="E574" s="55" t="str">
        <f>IF(Commande!F399&lt;&gt;"",Commande!F399,"")</f>
        <v/>
      </c>
      <c r="F574" s="55" t="str">
        <f>IF(Commande!D399&lt;&gt;"",Commande!D399,"")</f>
        <v/>
      </c>
      <c r="G574" s="55" t="str">
        <f>IF(Commande!L399&lt;&gt;"",Commande!L399,"")</f>
        <v>M3</v>
      </c>
      <c r="H574" s="55" t="str">
        <f>IF(Commande!H399&lt;&gt;"",Commande!H399,"")</f>
        <v/>
      </c>
      <c r="I574" s="55" t="str">
        <f>IF(Commande!I399&lt;&gt;"",Commande!I399,"")</f>
        <v/>
      </c>
      <c r="J574" s="55">
        <f>IF($J$9=36,Commande!AB399,IF($J$9=37,Commande!AC399,IF($J$9=38,Commande!AD399,IF($J$9=39,Commande!AE399,IF($J$9=40,Commande!AF399,IF($J$9=41,Commande!AG399,IF($J$9=42,Commande!AH399,IF($J$9=43,Commande!AI399,IF($J$9=44,Commande!AJ399,IF($J$9=45,Commande!AK399,IF($J$9=46,Commande!AL399,IF($J$9=47,Commande!AL399,IF($J$9=48,Commande!AM399,IF($J$9=49,Commande!AN399,IF($J$9=50,Commande!AO399,IF($J$9=51,Commande!AP399,IF($J$9=52,Commande!AQ399,IF($J$9=1,Commande!AR399,IF($J$9=2,Commande!AS399,IF($J$9=3,Commande!AT399,IF($J$9=4,Commande!AU399,IF($J$9=5,Commande!AV399,IF($J$9=6,Commande!AW399,IF($J$9=7,Commande!AX399,IF($J$9=8,Commande!AY399,IF($J$9=9,Commande!AZ399,IF($J$9=10,Commande!BA399,IF($J$9=11,Commande!BB399,IF($J$9=12,Commande!BC399,IF($J$9=13,Commande!BD399,IF($J$9=14,Commande!BE399,IF($J$9=15,Commande!BF399,IF($J$9=16,Commande!BG399,IF($J$9=17,Commande!BH399,IF($J$9=18,Commande!BI399,IF($J$9=19,Commande!BJ399,IF($J$9=20,Commande!BK399,IF($J$9=21,Commande!BL399,IF($J$9=22,Commande!BM399,IF($J$9=23,Commande!BN399,IF($J$9=24,Commande!BO399,IF($J$9=25,Commande!BP399,IF($J$9=26,Commande!R399,IF($J$9=27,Commande!S399,IF($J$9=28,Commande!T399,IF($J$9=29,Commande!U399,IF($J$9=30,Commande!V399,IF($J$9=31,Commande!W399,IF($J$9=32,Commande!X399,IF($J$9=33,Commande!Y399,IF($J$9=34,Commande!Z399,IF($J$9=35,Commande!AA399,))))))))))))))))))))))))))))))))))))))))))))))))))))</f>
        <v>0</v>
      </c>
      <c r="K574" s="55" t="str">
        <f>IF(Commande!O399=0,"","Erreur")</f>
        <v/>
      </c>
    </row>
    <row r="575" spans="1:11" hidden="1">
      <c r="A575" s="55" t="str">
        <f>IF(Commande!A400&lt;&gt;"",Commande!A400,"")</f>
        <v/>
      </c>
      <c r="B575" s="55" t="str">
        <f>IF(Commande!J400&lt;&gt;"",Commande!J400,"")</f>
        <v/>
      </c>
      <c r="C575" s="59" t="str">
        <f>IF(Commande!B400&lt;&gt;"",Commande!B400,"")</f>
        <v>Rajout</v>
      </c>
      <c r="D575" s="59" t="str">
        <f>IF(Commande!C400&lt;&gt;"",Commande!C400,"")</f>
        <v/>
      </c>
      <c r="E575" s="55" t="str">
        <f>IF(Commande!F400&lt;&gt;"",Commande!F400,"")</f>
        <v/>
      </c>
      <c r="F575" s="55" t="str">
        <f>IF(Commande!D400&lt;&gt;"",Commande!D400,"")</f>
        <v/>
      </c>
      <c r="G575" s="55" t="str">
        <f>IF(Commande!L400&lt;&gt;"",Commande!L400,"")</f>
        <v>M3</v>
      </c>
      <c r="H575" s="55" t="str">
        <f>IF(Commande!H400&lt;&gt;"",Commande!H400,"")</f>
        <v/>
      </c>
      <c r="I575" s="55" t="str">
        <f>IF(Commande!I400&lt;&gt;"",Commande!I400,"")</f>
        <v/>
      </c>
      <c r="J575" s="55">
        <f>IF($J$9=36,Commande!AB400,IF($J$9=37,Commande!AC400,IF($J$9=38,Commande!AD400,IF($J$9=39,Commande!AE400,IF($J$9=40,Commande!AF400,IF($J$9=41,Commande!AG400,IF($J$9=42,Commande!AH400,IF($J$9=43,Commande!AI400,IF($J$9=44,Commande!AJ400,IF($J$9=45,Commande!AK400,IF($J$9=46,Commande!AL400,IF($J$9=47,Commande!AL400,IF($J$9=48,Commande!AM400,IF($J$9=49,Commande!AN400,IF($J$9=50,Commande!AO400,IF($J$9=51,Commande!AP400,IF($J$9=52,Commande!AQ400,IF($J$9=1,Commande!AR400,IF($J$9=2,Commande!AS400,IF($J$9=3,Commande!AT400,IF($J$9=4,Commande!AU400,IF($J$9=5,Commande!AV400,IF($J$9=6,Commande!AW400,IF($J$9=7,Commande!AX400,IF($J$9=8,Commande!AY400,IF($J$9=9,Commande!AZ400,IF($J$9=10,Commande!BA400,IF($J$9=11,Commande!BB400,IF($J$9=12,Commande!BC400,IF($J$9=13,Commande!BD400,IF($J$9=14,Commande!BE400,IF($J$9=15,Commande!BF400,IF($J$9=16,Commande!BG400,IF($J$9=17,Commande!BH400,IF($J$9=18,Commande!BI400,IF($J$9=19,Commande!BJ400,IF($J$9=20,Commande!BK400,IF($J$9=21,Commande!BL400,IF($J$9=22,Commande!BM400,IF($J$9=23,Commande!BN400,IF($J$9=24,Commande!BO400,IF($J$9=25,Commande!BP400,IF($J$9=26,Commande!R400,IF($J$9=27,Commande!S400,IF($J$9=28,Commande!T400,IF($J$9=29,Commande!U400,IF($J$9=30,Commande!V400,IF($J$9=31,Commande!W400,IF($J$9=32,Commande!X400,IF($J$9=33,Commande!Y400,IF($J$9=34,Commande!Z400,IF($J$9=35,Commande!AA400,))))))))))))))))))))))))))))))))))))))))))))))))))))</f>
        <v>0</v>
      </c>
      <c r="K575" s="55" t="str">
        <f>IF(Commande!O400=0,"","Erreur")</f>
        <v/>
      </c>
    </row>
    <row r="576" spans="1:11" hidden="1">
      <c r="A576" s="55" t="str">
        <f>IF(Commande!A401&lt;&gt;"",Commande!A401,"")</f>
        <v/>
      </c>
      <c r="B576" s="55" t="str">
        <f>IF(Commande!J401&lt;&gt;"",Commande!J401,"")</f>
        <v/>
      </c>
      <c r="C576" s="59" t="str">
        <f>IF(Commande!B401&lt;&gt;"",Commande!B401,"")</f>
        <v>Rajout</v>
      </c>
      <c r="D576" s="59" t="str">
        <f>IF(Commande!C401&lt;&gt;"",Commande!C401,"")</f>
        <v/>
      </c>
      <c r="E576" s="55" t="str">
        <f>IF(Commande!F401&lt;&gt;"",Commande!F401,"")</f>
        <v/>
      </c>
      <c r="F576" s="55" t="str">
        <f>IF(Commande!D401&lt;&gt;"",Commande!D401,"")</f>
        <v/>
      </c>
      <c r="G576" s="55" t="str">
        <f>IF(Commande!L401&lt;&gt;"",Commande!L401,"")</f>
        <v>M3</v>
      </c>
      <c r="H576" s="55" t="str">
        <f>IF(Commande!H401&lt;&gt;"",Commande!H401,"")</f>
        <v/>
      </c>
      <c r="I576" s="55" t="str">
        <f>IF(Commande!I401&lt;&gt;"",Commande!I401,"")</f>
        <v/>
      </c>
      <c r="J576" s="55">
        <f>IF($J$9=36,Commande!AB401,IF($J$9=37,Commande!AC401,IF($J$9=38,Commande!AD401,IF($J$9=39,Commande!AE401,IF($J$9=40,Commande!AF401,IF($J$9=41,Commande!AG401,IF($J$9=42,Commande!AH401,IF($J$9=43,Commande!AI401,IF($J$9=44,Commande!AJ401,IF($J$9=45,Commande!AK401,IF($J$9=46,Commande!AL401,IF($J$9=47,Commande!AL401,IF($J$9=48,Commande!AM401,IF($J$9=49,Commande!AN401,IF($J$9=50,Commande!AO401,IF($J$9=51,Commande!AP401,IF($J$9=52,Commande!AQ401,IF($J$9=1,Commande!AR401,IF($J$9=2,Commande!AS401,IF($J$9=3,Commande!AT401,IF($J$9=4,Commande!AU401,IF($J$9=5,Commande!AV401,IF($J$9=6,Commande!AW401,IF($J$9=7,Commande!AX401,IF($J$9=8,Commande!AY401,IF($J$9=9,Commande!AZ401,IF($J$9=10,Commande!BA401,IF($J$9=11,Commande!BB401,IF($J$9=12,Commande!BC401,IF($J$9=13,Commande!BD401,IF($J$9=14,Commande!BE401,IF($J$9=15,Commande!BF401,IF($J$9=16,Commande!BG401,IF($J$9=17,Commande!BH401,IF($J$9=18,Commande!BI401,IF($J$9=19,Commande!BJ401,IF($J$9=20,Commande!BK401,IF($J$9=21,Commande!BL401,IF($J$9=22,Commande!BM401,IF($J$9=23,Commande!BN401,IF($J$9=24,Commande!BO401,IF($J$9=25,Commande!BP401,IF($J$9=26,Commande!R401,IF($J$9=27,Commande!S401,IF($J$9=28,Commande!T401,IF($J$9=29,Commande!U401,IF($J$9=30,Commande!V401,IF($J$9=31,Commande!W401,IF($J$9=32,Commande!X401,IF($J$9=33,Commande!Y401,IF($J$9=34,Commande!Z401,IF($J$9=35,Commande!AA401,))))))))))))))))))))))))))))))))))))))))))))))))))))</f>
        <v>0</v>
      </c>
      <c r="K576" s="55" t="str">
        <f>IF(Commande!O401=0,"","Erreur")</f>
        <v/>
      </c>
    </row>
    <row r="577" spans="1:11" hidden="1">
      <c r="A577" s="55" t="str">
        <f>IF(Commande!A402&lt;&gt;"",Commande!A402,"")</f>
        <v/>
      </c>
      <c r="B577" s="55" t="str">
        <f>IF(Commande!J402&lt;&gt;"",Commande!J402,"")</f>
        <v/>
      </c>
      <c r="C577" s="59" t="str">
        <f>IF(Commande!B402&lt;&gt;"",Commande!B402,"")</f>
        <v>Rajout</v>
      </c>
      <c r="D577" s="59" t="str">
        <f>IF(Commande!C402&lt;&gt;"",Commande!C402,"")</f>
        <v/>
      </c>
      <c r="E577" s="55" t="str">
        <f>IF(Commande!F402&lt;&gt;"",Commande!F402,"")</f>
        <v/>
      </c>
      <c r="F577" s="55" t="str">
        <f>IF(Commande!D402&lt;&gt;"",Commande!D402,"")</f>
        <v/>
      </c>
      <c r="G577" s="55" t="str">
        <f>IF(Commande!L402&lt;&gt;"",Commande!L402,"")</f>
        <v>M3</v>
      </c>
      <c r="H577" s="55" t="str">
        <f>IF(Commande!H402&lt;&gt;"",Commande!H402,"")</f>
        <v/>
      </c>
      <c r="I577" s="55" t="str">
        <f>IF(Commande!I402&lt;&gt;"",Commande!I402,"")</f>
        <v/>
      </c>
      <c r="J577" s="55">
        <f>IF($J$9=36,Commande!AB402,IF($J$9=37,Commande!AC402,IF($J$9=38,Commande!AD402,IF($J$9=39,Commande!AE402,IF($J$9=40,Commande!AF402,IF($J$9=41,Commande!AG402,IF($J$9=42,Commande!AH402,IF($J$9=43,Commande!AI402,IF($J$9=44,Commande!AJ402,IF($J$9=45,Commande!AK402,IF($J$9=46,Commande!AL402,IF($J$9=47,Commande!AL402,IF($J$9=48,Commande!AM402,IF($J$9=49,Commande!AN402,IF($J$9=50,Commande!AO402,IF($J$9=51,Commande!AP402,IF($J$9=52,Commande!AQ402,IF($J$9=1,Commande!AR402,IF($J$9=2,Commande!AS402,IF($J$9=3,Commande!AT402,IF($J$9=4,Commande!AU402,IF($J$9=5,Commande!AV402,IF($J$9=6,Commande!AW402,IF($J$9=7,Commande!AX402,IF($J$9=8,Commande!AY402,IF($J$9=9,Commande!AZ402,IF($J$9=10,Commande!BA402,IF($J$9=11,Commande!BB402,IF($J$9=12,Commande!BC402,IF($J$9=13,Commande!BD402,IF($J$9=14,Commande!BE402,IF($J$9=15,Commande!BF402,IF($J$9=16,Commande!BG402,IF($J$9=17,Commande!BH402,IF($J$9=18,Commande!BI402,IF($J$9=19,Commande!BJ402,IF($J$9=20,Commande!BK402,IF($J$9=21,Commande!BL402,IF($J$9=22,Commande!BM402,IF($J$9=23,Commande!BN402,IF($J$9=24,Commande!BO402,IF($J$9=25,Commande!BP402,IF($J$9=26,Commande!R402,IF($J$9=27,Commande!S402,IF($J$9=28,Commande!T402,IF($J$9=29,Commande!U402,IF($J$9=30,Commande!V402,IF($J$9=31,Commande!W402,IF($J$9=32,Commande!X402,IF($J$9=33,Commande!Y402,IF($J$9=34,Commande!Z402,IF($J$9=35,Commande!AA402,))))))))))))))))))))))))))))))))))))))))))))))))))))</f>
        <v>0</v>
      </c>
      <c r="K577" s="55" t="str">
        <f>IF(Commande!O402=0,"","Erreur")</f>
        <v/>
      </c>
    </row>
    <row r="578" spans="1:11" hidden="1">
      <c r="A578" s="55" t="str">
        <f>IF(Commande!A403&lt;&gt;"",Commande!A403,"")</f>
        <v/>
      </c>
      <c r="B578" s="55" t="str">
        <f>IF(Commande!J403&lt;&gt;"",Commande!J403,"")</f>
        <v/>
      </c>
      <c r="C578" s="59" t="str">
        <f>IF(Commande!B403&lt;&gt;"",Commande!B403,"")</f>
        <v>Rajout</v>
      </c>
      <c r="D578" s="59" t="str">
        <f>IF(Commande!C403&lt;&gt;"",Commande!C403,"")</f>
        <v/>
      </c>
      <c r="E578" s="55" t="str">
        <f>IF(Commande!F403&lt;&gt;"",Commande!F403,"")</f>
        <v/>
      </c>
      <c r="F578" s="55" t="str">
        <f>IF(Commande!D403&lt;&gt;"",Commande!D403,"")</f>
        <v/>
      </c>
      <c r="G578" s="55" t="str">
        <f>IF(Commande!L403&lt;&gt;"",Commande!L403,"")</f>
        <v>M3</v>
      </c>
      <c r="H578" s="55" t="str">
        <f>IF(Commande!H403&lt;&gt;"",Commande!H403,"")</f>
        <v/>
      </c>
      <c r="I578" s="55" t="str">
        <f>IF(Commande!I403&lt;&gt;"",Commande!I403,"")</f>
        <v/>
      </c>
      <c r="J578" s="55">
        <f>IF($J$9=36,Commande!AB403,IF($J$9=37,Commande!AC403,IF($J$9=38,Commande!AD403,IF($J$9=39,Commande!AE403,IF($J$9=40,Commande!AF403,IF($J$9=41,Commande!AG403,IF($J$9=42,Commande!AH403,IF($J$9=43,Commande!AI403,IF($J$9=44,Commande!AJ403,IF($J$9=45,Commande!AK403,IF($J$9=46,Commande!AL403,IF($J$9=47,Commande!AL403,IF($J$9=48,Commande!AM403,IF($J$9=49,Commande!AN403,IF($J$9=50,Commande!AO403,IF($J$9=51,Commande!AP403,IF($J$9=52,Commande!AQ403,IF($J$9=1,Commande!AR403,IF($J$9=2,Commande!AS403,IF($J$9=3,Commande!AT403,IF($J$9=4,Commande!AU403,IF($J$9=5,Commande!AV403,IF($J$9=6,Commande!AW403,IF($J$9=7,Commande!AX403,IF($J$9=8,Commande!AY403,IF($J$9=9,Commande!AZ403,IF($J$9=10,Commande!BA403,IF($J$9=11,Commande!BB403,IF($J$9=12,Commande!BC403,IF($J$9=13,Commande!BD403,IF($J$9=14,Commande!BE403,IF($J$9=15,Commande!BF403,IF($J$9=16,Commande!BG403,IF($J$9=17,Commande!BH403,IF($J$9=18,Commande!BI403,IF($J$9=19,Commande!BJ403,IF($J$9=20,Commande!BK403,IF($J$9=21,Commande!BL403,IF($J$9=22,Commande!BM403,IF($J$9=23,Commande!BN403,IF($J$9=24,Commande!BO403,IF($J$9=25,Commande!BP403,IF($J$9=26,Commande!R403,IF($J$9=27,Commande!S403,IF($J$9=28,Commande!T403,IF($J$9=29,Commande!U403,IF($J$9=30,Commande!V403,IF($J$9=31,Commande!W403,IF($J$9=32,Commande!X403,IF($J$9=33,Commande!Y403,IF($J$9=34,Commande!Z403,IF($J$9=35,Commande!AA403,))))))))))))))))))))))))))))))))))))))))))))))))))))</f>
        <v>0</v>
      </c>
      <c r="K578" s="55" t="str">
        <f>IF(Commande!O403=0,"","Erreur")</f>
        <v/>
      </c>
    </row>
    <row r="579" spans="1:11" hidden="1">
      <c r="A579" s="55" t="str">
        <f>IF(Commande!A404&lt;&gt;"",Commande!A404,"")</f>
        <v/>
      </c>
      <c r="B579" s="55" t="str">
        <f>IF(Commande!J404&lt;&gt;"",Commande!J404,"")</f>
        <v/>
      </c>
      <c r="C579" s="59" t="str">
        <f>IF(Commande!B404&lt;&gt;"",Commande!B404,"")</f>
        <v>Rajout</v>
      </c>
      <c r="D579" s="59" t="str">
        <f>IF(Commande!C404&lt;&gt;"",Commande!C404,"")</f>
        <v/>
      </c>
      <c r="E579" s="55" t="str">
        <f>IF(Commande!F404&lt;&gt;"",Commande!F404,"")</f>
        <v/>
      </c>
      <c r="F579" s="55" t="str">
        <f>IF(Commande!D404&lt;&gt;"",Commande!D404,"")</f>
        <v/>
      </c>
      <c r="G579" s="55" t="str">
        <f>IF(Commande!L404&lt;&gt;"",Commande!L404,"")</f>
        <v>M3</v>
      </c>
      <c r="H579" s="55" t="str">
        <f>IF(Commande!H404&lt;&gt;"",Commande!H404,"")</f>
        <v/>
      </c>
      <c r="I579" s="55" t="str">
        <f>IF(Commande!I404&lt;&gt;"",Commande!I404,"")</f>
        <v/>
      </c>
      <c r="J579" s="55">
        <f>IF($J$9=36,Commande!AB404,IF($J$9=37,Commande!AC404,IF($J$9=38,Commande!AD404,IF($J$9=39,Commande!AE404,IF($J$9=40,Commande!AF404,IF($J$9=41,Commande!AG404,IF($J$9=42,Commande!AH404,IF($J$9=43,Commande!AI404,IF($J$9=44,Commande!AJ404,IF($J$9=45,Commande!AK404,IF($J$9=46,Commande!AL404,IF($J$9=47,Commande!AL404,IF($J$9=48,Commande!AM404,IF($J$9=49,Commande!AN404,IF($J$9=50,Commande!AO404,IF($J$9=51,Commande!AP404,IF($J$9=52,Commande!AQ404,IF($J$9=1,Commande!AR404,IF($J$9=2,Commande!AS404,IF($J$9=3,Commande!AT404,IF($J$9=4,Commande!AU404,IF($J$9=5,Commande!AV404,IF($J$9=6,Commande!AW404,IF($J$9=7,Commande!AX404,IF($J$9=8,Commande!AY404,IF($J$9=9,Commande!AZ404,IF($J$9=10,Commande!BA404,IF($J$9=11,Commande!BB404,IF($J$9=12,Commande!BC404,IF($J$9=13,Commande!BD404,IF($J$9=14,Commande!BE404,IF($J$9=15,Commande!BF404,IF($J$9=16,Commande!BG404,IF($J$9=17,Commande!BH404,IF($J$9=18,Commande!BI404,IF($J$9=19,Commande!BJ404,IF($J$9=20,Commande!BK404,IF($J$9=21,Commande!BL404,IF($J$9=22,Commande!BM404,IF($J$9=23,Commande!BN404,IF($J$9=24,Commande!BO404,IF($J$9=25,Commande!BP404,IF($J$9=26,Commande!R404,IF($J$9=27,Commande!S404,IF($J$9=28,Commande!T404,IF($J$9=29,Commande!U404,IF($J$9=30,Commande!V404,IF($J$9=31,Commande!W404,IF($J$9=32,Commande!X404,IF($J$9=33,Commande!Y404,IF($J$9=34,Commande!Z404,IF($J$9=35,Commande!AA404,))))))))))))))))))))))))))))))))))))))))))))))))))))</f>
        <v>0</v>
      </c>
      <c r="K579" s="55" t="str">
        <f>IF(Commande!O404=0,"","Erreur")</f>
        <v/>
      </c>
    </row>
    <row r="580" spans="1:11" hidden="1">
      <c r="A580" s="55" t="str">
        <f>IF(Commande!A405&lt;&gt;"",Commande!A405,"")</f>
        <v/>
      </c>
      <c r="B580" s="55" t="str">
        <f>IF(Commande!J405&lt;&gt;"",Commande!J405,"")</f>
        <v/>
      </c>
      <c r="C580" s="59" t="str">
        <f>IF(Commande!B405&lt;&gt;"",Commande!B405,"")</f>
        <v>Rajout</v>
      </c>
      <c r="D580" s="59" t="str">
        <f>IF(Commande!C405&lt;&gt;"",Commande!C405,"")</f>
        <v/>
      </c>
      <c r="E580" s="55" t="str">
        <f>IF(Commande!F405&lt;&gt;"",Commande!F405,"")</f>
        <v/>
      </c>
      <c r="F580" s="55" t="str">
        <f>IF(Commande!D405&lt;&gt;"",Commande!D405,"")</f>
        <v/>
      </c>
      <c r="G580" s="55" t="str">
        <f>IF(Commande!L405&lt;&gt;"",Commande!L405,"")</f>
        <v>M3</v>
      </c>
      <c r="H580" s="55" t="str">
        <f>IF(Commande!H405&lt;&gt;"",Commande!H405,"")</f>
        <v/>
      </c>
      <c r="I580" s="55" t="str">
        <f>IF(Commande!I405&lt;&gt;"",Commande!I405,"")</f>
        <v/>
      </c>
      <c r="J580" s="55">
        <f>IF($J$9=36,Commande!AB405,IF($J$9=37,Commande!AC405,IF($J$9=38,Commande!AD405,IF($J$9=39,Commande!AE405,IF($J$9=40,Commande!AF405,IF($J$9=41,Commande!AG405,IF($J$9=42,Commande!AH405,IF($J$9=43,Commande!AI405,IF($J$9=44,Commande!AJ405,IF($J$9=45,Commande!AK405,IF($J$9=46,Commande!AL405,IF($J$9=47,Commande!AL405,IF($J$9=48,Commande!AM405,IF($J$9=49,Commande!AN405,IF($J$9=50,Commande!AO405,IF($J$9=51,Commande!AP405,IF($J$9=52,Commande!AQ405,IF($J$9=1,Commande!AR405,IF($J$9=2,Commande!AS405,IF($J$9=3,Commande!AT405,IF($J$9=4,Commande!AU405,IF($J$9=5,Commande!AV405,IF($J$9=6,Commande!AW405,IF($J$9=7,Commande!AX405,IF($J$9=8,Commande!AY405,IF($J$9=9,Commande!AZ405,IF($J$9=10,Commande!BA405,IF($J$9=11,Commande!BB405,IF($J$9=12,Commande!BC405,IF($J$9=13,Commande!BD405,IF($J$9=14,Commande!BE405,IF($J$9=15,Commande!BF405,IF($J$9=16,Commande!BG405,IF($J$9=17,Commande!BH405,IF($J$9=18,Commande!BI405,IF($J$9=19,Commande!BJ405,IF($J$9=20,Commande!BK405,IF($J$9=21,Commande!BL405,IF($J$9=22,Commande!BM405,IF($J$9=23,Commande!BN405,IF($J$9=24,Commande!BO405,IF($J$9=25,Commande!BP405,IF($J$9=26,Commande!R405,IF($J$9=27,Commande!S405,IF($J$9=28,Commande!T405,IF($J$9=29,Commande!U405,IF($J$9=30,Commande!V405,IF($J$9=31,Commande!W405,IF($J$9=32,Commande!X405,IF($J$9=33,Commande!Y405,IF($J$9=34,Commande!Z405,IF($J$9=35,Commande!AA405,))))))))))))))))))))))))))))))))))))))))))))))))))))</f>
        <v>0</v>
      </c>
      <c r="K580" s="55" t="str">
        <f>IF(Commande!O405=0,"","Erreur")</f>
        <v/>
      </c>
    </row>
    <row r="581" spans="1:11" hidden="1">
      <c r="A581" s="55" t="str">
        <f>IF(Commande!A406&lt;&gt;"",Commande!A406,"")</f>
        <v/>
      </c>
      <c r="B581" s="55" t="str">
        <f>IF(Commande!J406&lt;&gt;"",Commande!J406,"")</f>
        <v/>
      </c>
      <c r="C581" s="59" t="str">
        <f>IF(Commande!B406&lt;&gt;"",Commande!B406,"")</f>
        <v>Rajout</v>
      </c>
      <c r="D581" s="59" t="str">
        <f>IF(Commande!C406&lt;&gt;"",Commande!C406,"")</f>
        <v/>
      </c>
      <c r="E581" s="55" t="str">
        <f>IF(Commande!F406&lt;&gt;"",Commande!F406,"")</f>
        <v/>
      </c>
      <c r="F581" s="55" t="str">
        <f>IF(Commande!D406&lt;&gt;"",Commande!D406,"")</f>
        <v/>
      </c>
      <c r="G581" s="55" t="str">
        <f>IF(Commande!L406&lt;&gt;"",Commande!L406,"")</f>
        <v>M3</v>
      </c>
      <c r="H581" s="55" t="str">
        <f>IF(Commande!H406&lt;&gt;"",Commande!H406,"")</f>
        <v/>
      </c>
      <c r="I581" s="55" t="str">
        <f>IF(Commande!I406&lt;&gt;"",Commande!I406,"")</f>
        <v/>
      </c>
      <c r="J581" s="55">
        <f>IF($J$9=36,Commande!AB406,IF($J$9=37,Commande!AC406,IF($J$9=38,Commande!AD406,IF($J$9=39,Commande!AE406,IF($J$9=40,Commande!AF406,IF($J$9=41,Commande!AG406,IF($J$9=42,Commande!AH406,IF($J$9=43,Commande!AI406,IF($J$9=44,Commande!AJ406,IF($J$9=45,Commande!AK406,IF($J$9=46,Commande!AL406,IF($J$9=47,Commande!AL406,IF($J$9=48,Commande!AM406,IF($J$9=49,Commande!AN406,IF($J$9=50,Commande!AO406,IF($J$9=51,Commande!AP406,IF($J$9=52,Commande!AQ406,IF($J$9=1,Commande!AR406,IF($J$9=2,Commande!AS406,IF($J$9=3,Commande!AT406,IF($J$9=4,Commande!AU406,IF($J$9=5,Commande!AV406,IF($J$9=6,Commande!AW406,IF($J$9=7,Commande!AX406,IF($J$9=8,Commande!AY406,IF($J$9=9,Commande!AZ406,IF($J$9=10,Commande!BA406,IF($J$9=11,Commande!BB406,IF($J$9=12,Commande!BC406,IF($J$9=13,Commande!BD406,IF($J$9=14,Commande!BE406,IF($J$9=15,Commande!BF406,IF($J$9=16,Commande!BG406,IF($J$9=17,Commande!BH406,IF($J$9=18,Commande!BI406,IF($J$9=19,Commande!BJ406,IF($J$9=20,Commande!BK406,IF($J$9=21,Commande!BL406,IF($J$9=22,Commande!BM406,IF($J$9=23,Commande!BN406,IF($J$9=24,Commande!BO406,IF($J$9=25,Commande!BP406,IF($J$9=26,Commande!R406,IF($J$9=27,Commande!S406,IF($J$9=28,Commande!T406,IF($J$9=29,Commande!U406,IF($J$9=30,Commande!V406,IF($J$9=31,Commande!W406,IF($J$9=32,Commande!X406,IF($J$9=33,Commande!Y406,IF($J$9=34,Commande!Z406,IF($J$9=35,Commande!AA406,))))))))))))))))))))))))))))))))))))))))))))))))))))</f>
        <v>0</v>
      </c>
      <c r="K581" s="55" t="str">
        <f>IF(Commande!O406=0,"","Erreur")</f>
        <v/>
      </c>
    </row>
    <row r="582" spans="1:11" hidden="1">
      <c r="A582" s="55" t="str">
        <f>IF(Commande!A407&lt;&gt;"",Commande!A407,"")</f>
        <v/>
      </c>
      <c r="B582" s="55" t="str">
        <f>IF(Commande!J407&lt;&gt;"",Commande!J407,"")</f>
        <v/>
      </c>
      <c r="C582" s="59" t="str">
        <f>IF(Commande!B407&lt;&gt;"",Commande!B407,"")</f>
        <v>Rajout</v>
      </c>
      <c r="D582" s="59" t="str">
        <f>IF(Commande!C407&lt;&gt;"",Commande!C407,"")</f>
        <v/>
      </c>
      <c r="E582" s="55" t="str">
        <f>IF(Commande!F407&lt;&gt;"",Commande!F407,"")</f>
        <v/>
      </c>
      <c r="F582" s="55" t="str">
        <f>IF(Commande!D407&lt;&gt;"",Commande!D407,"")</f>
        <v/>
      </c>
      <c r="G582" s="55" t="str">
        <f>IF(Commande!L407&lt;&gt;"",Commande!L407,"")</f>
        <v>M3</v>
      </c>
      <c r="H582" s="55" t="str">
        <f>IF(Commande!H407&lt;&gt;"",Commande!H407,"")</f>
        <v/>
      </c>
      <c r="I582" s="55" t="str">
        <f>IF(Commande!I407&lt;&gt;"",Commande!I407,"")</f>
        <v/>
      </c>
      <c r="J582" s="55">
        <f>IF($J$9=36,Commande!AB407,IF($J$9=37,Commande!AC407,IF($J$9=38,Commande!AD407,IF($J$9=39,Commande!AE407,IF($J$9=40,Commande!AF407,IF($J$9=41,Commande!AG407,IF($J$9=42,Commande!AH407,IF($J$9=43,Commande!AI407,IF($J$9=44,Commande!AJ407,IF($J$9=45,Commande!AK407,IF($J$9=46,Commande!AL407,IF($J$9=47,Commande!AL407,IF($J$9=48,Commande!AM407,IF($J$9=49,Commande!AN407,IF($J$9=50,Commande!AO407,IF($J$9=51,Commande!AP407,IF($J$9=52,Commande!AQ407,IF($J$9=1,Commande!AR407,IF($J$9=2,Commande!AS407,IF($J$9=3,Commande!AT407,IF($J$9=4,Commande!AU407,IF($J$9=5,Commande!AV407,IF($J$9=6,Commande!AW407,IF($J$9=7,Commande!AX407,IF($J$9=8,Commande!AY407,IF($J$9=9,Commande!AZ407,IF($J$9=10,Commande!BA407,IF($J$9=11,Commande!BB407,IF($J$9=12,Commande!BC407,IF($J$9=13,Commande!BD407,IF($J$9=14,Commande!BE407,IF($J$9=15,Commande!BF407,IF($J$9=16,Commande!BG407,IF($J$9=17,Commande!BH407,IF($J$9=18,Commande!BI407,IF($J$9=19,Commande!BJ407,IF($J$9=20,Commande!BK407,IF($J$9=21,Commande!BL407,IF($J$9=22,Commande!BM407,IF($J$9=23,Commande!BN407,IF($J$9=24,Commande!BO407,IF($J$9=25,Commande!BP407,IF($J$9=26,Commande!R407,IF($J$9=27,Commande!S407,IF($J$9=28,Commande!T407,IF($J$9=29,Commande!U407,IF($J$9=30,Commande!V407,IF($J$9=31,Commande!W407,IF($J$9=32,Commande!X407,IF($J$9=33,Commande!Y407,IF($J$9=34,Commande!Z407,IF($J$9=35,Commande!AA407,))))))))))))))))))))))))))))))))))))))))))))))))))))</f>
        <v>0</v>
      </c>
      <c r="K582" s="55" t="str">
        <f>IF(Commande!O407=0,"","Erreur")</f>
        <v/>
      </c>
    </row>
    <row r="583" spans="1:11" hidden="1">
      <c r="A583" s="55" t="str">
        <f>IF(Commande!A408&lt;&gt;"",Commande!A408,"")</f>
        <v/>
      </c>
      <c r="B583" s="55" t="str">
        <f>IF(Commande!J408&lt;&gt;"",Commande!J408,"")</f>
        <v/>
      </c>
      <c r="C583" s="59" t="str">
        <f>IF(Commande!B408&lt;&gt;"",Commande!B408,"")</f>
        <v>Rajout</v>
      </c>
      <c r="D583" s="59" t="str">
        <f>IF(Commande!C408&lt;&gt;"",Commande!C408,"")</f>
        <v/>
      </c>
      <c r="E583" s="55" t="str">
        <f>IF(Commande!F408&lt;&gt;"",Commande!F408,"")</f>
        <v/>
      </c>
      <c r="F583" s="55" t="str">
        <f>IF(Commande!D408&lt;&gt;"",Commande!D408,"")</f>
        <v/>
      </c>
      <c r="G583" s="55" t="str">
        <f>IF(Commande!L408&lt;&gt;"",Commande!L408,"")</f>
        <v>M3</v>
      </c>
      <c r="H583" s="55" t="str">
        <f>IF(Commande!H408&lt;&gt;"",Commande!H408,"")</f>
        <v/>
      </c>
      <c r="I583" s="55" t="str">
        <f>IF(Commande!I408&lt;&gt;"",Commande!I408,"")</f>
        <v/>
      </c>
      <c r="J583" s="55">
        <f>IF($J$9=36,Commande!AB408,IF($J$9=37,Commande!AC408,IF($J$9=38,Commande!AD408,IF($J$9=39,Commande!AE408,IF($J$9=40,Commande!AF408,IF($J$9=41,Commande!AG408,IF($J$9=42,Commande!AH408,IF($J$9=43,Commande!AI408,IF($J$9=44,Commande!AJ408,IF($J$9=45,Commande!AK408,IF($J$9=46,Commande!AL408,IF($J$9=47,Commande!AL408,IF($J$9=48,Commande!AM408,IF($J$9=49,Commande!AN408,IF($J$9=50,Commande!AO408,IF($J$9=51,Commande!AP408,IF($J$9=52,Commande!AQ408,IF($J$9=1,Commande!AR408,IF($J$9=2,Commande!AS408,IF($J$9=3,Commande!AT408,IF($J$9=4,Commande!AU408,IF($J$9=5,Commande!AV408,IF($J$9=6,Commande!AW408,IF($J$9=7,Commande!AX408,IF($J$9=8,Commande!AY408,IF($J$9=9,Commande!AZ408,IF($J$9=10,Commande!BA408,IF($J$9=11,Commande!BB408,IF($J$9=12,Commande!BC408,IF($J$9=13,Commande!BD408,IF($J$9=14,Commande!BE408,IF($J$9=15,Commande!BF408,IF($J$9=16,Commande!BG408,IF($J$9=17,Commande!BH408,IF($J$9=18,Commande!BI408,IF($J$9=19,Commande!BJ408,IF($J$9=20,Commande!BK408,IF($J$9=21,Commande!BL408,IF($J$9=22,Commande!BM408,IF($J$9=23,Commande!BN408,IF($J$9=24,Commande!BO408,IF($J$9=25,Commande!BP408,IF($J$9=26,Commande!R408,IF($J$9=27,Commande!S408,IF($J$9=28,Commande!T408,IF($J$9=29,Commande!U408,IF($J$9=30,Commande!V408,IF($J$9=31,Commande!W408,IF($J$9=32,Commande!X408,IF($J$9=33,Commande!Y408,IF($J$9=34,Commande!Z408,IF($J$9=35,Commande!AA408,))))))))))))))))))))))))))))))))))))))))))))))))))))</f>
        <v>0</v>
      </c>
      <c r="K583" s="55" t="str">
        <f>IF(Commande!O408=0,"","Erreur")</f>
        <v/>
      </c>
    </row>
    <row r="584" spans="1:11" hidden="1">
      <c r="A584" s="55" t="str">
        <f>IF(Commande!A409&lt;&gt;"",Commande!A409,"")</f>
        <v/>
      </c>
      <c r="B584" s="55" t="str">
        <f>IF(Commande!J409&lt;&gt;"",Commande!J409,"")</f>
        <v/>
      </c>
      <c r="C584" s="59" t="str">
        <f>IF(Commande!B409&lt;&gt;"",Commande!B409,"")</f>
        <v>Rajout</v>
      </c>
      <c r="D584" s="59" t="str">
        <f>IF(Commande!C409&lt;&gt;"",Commande!C409,"")</f>
        <v/>
      </c>
      <c r="E584" s="55" t="str">
        <f>IF(Commande!F409&lt;&gt;"",Commande!F409,"")</f>
        <v/>
      </c>
      <c r="F584" s="55" t="str">
        <f>IF(Commande!D409&lt;&gt;"",Commande!D409,"")</f>
        <v/>
      </c>
      <c r="G584" s="55" t="str">
        <f>IF(Commande!L409&lt;&gt;"",Commande!L409,"")</f>
        <v>M3</v>
      </c>
      <c r="H584" s="55" t="str">
        <f>IF(Commande!H409&lt;&gt;"",Commande!H409,"")</f>
        <v/>
      </c>
      <c r="I584" s="55" t="str">
        <f>IF(Commande!I409&lt;&gt;"",Commande!I409,"")</f>
        <v/>
      </c>
      <c r="J584" s="55">
        <f>IF($J$9=36,Commande!AB409,IF($J$9=37,Commande!AC409,IF($J$9=38,Commande!AD409,IF($J$9=39,Commande!AE409,IF($J$9=40,Commande!AF409,IF($J$9=41,Commande!AG409,IF($J$9=42,Commande!AH409,IF($J$9=43,Commande!AI409,IF($J$9=44,Commande!AJ409,IF($J$9=45,Commande!AK409,IF($J$9=46,Commande!AL409,IF($J$9=47,Commande!AL409,IF($J$9=48,Commande!AM409,IF($J$9=49,Commande!AN409,IF($J$9=50,Commande!AO409,IF($J$9=51,Commande!AP409,IF($J$9=52,Commande!AQ409,IF($J$9=1,Commande!AR409,IF($J$9=2,Commande!AS409,IF($J$9=3,Commande!AT409,IF($J$9=4,Commande!AU409,IF($J$9=5,Commande!AV409,IF($J$9=6,Commande!AW409,IF($J$9=7,Commande!AX409,IF($J$9=8,Commande!AY409,IF($J$9=9,Commande!AZ409,IF($J$9=10,Commande!BA409,IF($J$9=11,Commande!BB409,IF($J$9=12,Commande!BC409,IF($J$9=13,Commande!BD409,IF($J$9=14,Commande!BE409,IF($J$9=15,Commande!BF409,IF($J$9=16,Commande!BG409,IF($J$9=17,Commande!BH409,IF($J$9=18,Commande!BI409,IF($J$9=19,Commande!BJ409,IF($J$9=20,Commande!BK409,IF($J$9=21,Commande!BL409,IF($J$9=22,Commande!BM409,IF($J$9=23,Commande!BN409,IF($J$9=24,Commande!BO409,IF($J$9=25,Commande!BP409,IF($J$9=26,Commande!R409,IF($J$9=27,Commande!S409,IF($J$9=28,Commande!T409,IF($J$9=29,Commande!U409,IF($J$9=30,Commande!V409,IF($J$9=31,Commande!W409,IF($J$9=32,Commande!X409,IF($J$9=33,Commande!Y409,IF($J$9=34,Commande!Z409,IF($J$9=35,Commande!AA409,))))))))))))))))))))))))))))))))))))))))))))))))))))</f>
        <v>0</v>
      </c>
      <c r="K584" s="55" t="str">
        <f>IF(Commande!O409=0,"","Erreur")</f>
        <v/>
      </c>
    </row>
    <row r="585" spans="1:11" hidden="1">
      <c r="A585" s="55" t="str">
        <f>IF(Commande!A410&lt;&gt;"",Commande!A410,"")</f>
        <v/>
      </c>
      <c r="B585" s="55" t="str">
        <f>IF(Commande!J410&lt;&gt;"",Commande!J410,"")</f>
        <v/>
      </c>
      <c r="C585" s="59" t="str">
        <f>IF(Commande!B410&lt;&gt;"",Commande!B410,"")</f>
        <v>Rajout</v>
      </c>
      <c r="D585" s="59" t="str">
        <f>IF(Commande!C410&lt;&gt;"",Commande!C410,"")</f>
        <v/>
      </c>
      <c r="E585" s="55" t="str">
        <f>IF(Commande!F410&lt;&gt;"",Commande!F410,"")</f>
        <v/>
      </c>
      <c r="F585" s="55" t="str">
        <f>IF(Commande!D410&lt;&gt;"",Commande!D410,"")</f>
        <v/>
      </c>
      <c r="G585" s="55" t="str">
        <f>IF(Commande!L410&lt;&gt;"",Commande!L410,"")</f>
        <v>M3</v>
      </c>
      <c r="H585" s="55" t="str">
        <f>IF(Commande!H410&lt;&gt;"",Commande!H410,"")</f>
        <v/>
      </c>
      <c r="I585" s="55" t="str">
        <f>IF(Commande!I410&lt;&gt;"",Commande!I410,"")</f>
        <v/>
      </c>
      <c r="J585" s="55">
        <f>IF($J$9=36,Commande!AB410,IF($J$9=37,Commande!AC410,IF($J$9=38,Commande!AD410,IF($J$9=39,Commande!AE410,IF($J$9=40,Commande!AF410,IF($J$9=41,Commande!AG410,IF($J$9=42,Commande!AH410,IF($J$9=43,Commande!AI410,IF($J$9=44,Commande!AJ410,IF($J$9=45,Commande!AK410,IF($J$9=46,Commande!AL410,IF($J$9=47,Commande!AL410,IF($J$9=48,Commande!AM410,IF($J$9=49,Commande!AN410,IF($J$9=50,Commande!AO410,IF($J$9=51,Commande!AP410,IF($J$9=52,Commande!AQ410,IF($J$9=1,Commande!AR410,IF($J$9=2,Commande!AS410,IF($J$9=3,Commande!AT410,IF($J$9=4,Commande!AU410,IF($J$9=5,Commande!AV410,IF($J$9=6,Commande!AW410,IF($J$9=7,Commande!AX410,IF($J$9=8,Commande!AY410,IF($J$9=9,Commande!AZ410,IF($J$9=10,Commande!BA410,IF($J$9=11,Commande!BB410,IF($J$9=12,Commande!BC410,IF($J$9=13,Commande!BD410,IF($J$9=14,Commande!BE410,IF($J$9=15,Commande!BF410,IF($J$9=16,Commande!BG410,IF($J$9=17,Commande!BH410,IF($J$9=18,Commande!BI410,IF($J$9=19,Commande!BJ410,IF($J$9=20,Commande!BK410,IF($J$9=21,Commande!BL410,IF($J$9=22,Commande!BM410,IF($J$9=23,Commande!BN410,IF($J$9=24,Commande!BO410,IF($J$9=25,Commande!BP410,IF($J$9=26,Commande!R410,IF($J$9=27,Commande!S410,IF($J$9=28,Commande!T410,IF($J$9=29,Commande!U410,IF($J$9=30,Commande!V410,IF($J$9=31,Commande!W410,IF($J$9=32,Commande!X410,IF($J$9=33,Commande!Y410,IF($J$9=34,Commande!Z410,IF($J$9=35,Commande!AA410,))))))))))))))))))))))))))))))))))))))))))))))))))))</f>
        <v>0</v>
      </c>
      <c r="K585" s="55" t="str">
        <f>IF(Commande!O410=0,"","Erreur")</f>
        <v/>
      </c>
    </row>
    <row r="586" spans="1:11" hidden="1">
      <c r="A586" s="55" t="str">
        <f>IF(Commande!A411&lt;&gt;"",Commande!A411,"")</f>
        <v/>
      </c>
      <c r="B586" s="55" t="str">
        <f>IF(Commande!J411&lt;&gt;"",Commande!J411,"")</f>
        <v/>
      </c>
      <c r="C586" s="59" t="str">
        <f>IF(Commande!B411&lt;&gt;"",Commande!B411,"")</f>
        <v>Rajout</v>
      </c>
      <c r="D586" s="59" t="str">
        <f>IF(Commande!C411&lt;&gt;"",Commande!C411,"")</f>
        <v/>
      </c>
      <c r="E586" s="55" t="str">
        <f>IF(Commande!F411&lt;&gt;"",Commande!F411,"")</f>
        <v/>
      </c>
      <c r="F586" s="55" t="str">
        <f>IF(Commande!D411&lt;&gt;"",Commande!D411,"")</f>
        <v/>
      </c>
      <c r="G586" s="55" t="str">
        <f>IF(Commande!L411&lt;&gt;"",Commande!L411,"")</f>
        <v>M3</v>
      </c>
      <c r="H586" s="55" t="str">
        <f>IF(Commande!H411&lt;&gt;"",Commande!H411,"")</f>
        <v/>
      </c>
      <c r="I586" s="55" t="str">
        <f>IF(Commande!I411&lt;&gt;"",Commande!I411,"")</f>
        <v/>
      </c>
      <c r="J586" s="55">
        <f>IF($J$9=36,Commande!AB411,IF($J$9=37,Commande!AC411,IF($J$9=38,Commande!AD411,IF($J$9=39,Commande!AE411,IF($J$9=40,Commande!AF411,IF($J$9=41,Commande!AG411,IF($J$9=42,Commande!AH411,IF($J$9=43,Commande!AI411,IF($J$9=44,Commande!AJ411,IF($J$9=45,Commande!AK411,IF($J$9=46,Commande!AL411,IF($J$9=47,Commande!AL411,IF($J$9=48,Commande!AM411,IF($J$9=49,Commande!AN411,IF($J$9=50,Commande!AO411,IF($J$9=51,Commande!AP411,IF($J$9=52,Commande!AQ411,IF($J$9=1,Commande!AR411,IF($J$9=2,Commande!AS411,IF($J$9=3,Commande!AT411,IF($J$9=4,Commande!AU411,IF($J$9=5,Commande!AV411,IF($J$9=6,Commande!AW411,IF($J$9=7,Commande!AX411,IF($J$9=8,Commande!AY411,IF($J$9=9,Commande!AZ411,IF($J$9=10,Commande!BA411,IF($J$9=11,Commande!BB411,IF($J$9=12,Commande!BC411,IF($J$9=13,Commande!BD411,IF($J$9=14,Commande!BE411,IF($J$9=15,Commande!BF411,IF($J$9=16,Commande!BG411,IF($J$9=17,Commande!BH411,IF($J$9=18,Commande!BI411,IF($J$9=19,Commande!BJ411,IF($J$9=20,Commande!BK411,IF($J$9=21,Commande!BL411,IF($J$9=22,Commande!BM411,IF($J$9=23,Commande!BN411,IF($J$9=24,Commande!BO411,IF($J$9=25,Commande!BP411,IF($J$9=26,Commande!R411,IF($J$9=27,Commande!S411,IF($J$9=28,Commande!T411,IF($J$9=29,Commande!U411,IF($J$9=30,Commande!V411,IF($J$9=31,Commande!W411,IF($J$9=32,Commande!X411,IF($J$9=33,Commande!Y411,IF($J$9=34,Commande!Z411,IF($J$9=35,Commande!AA411,))))))))))))))))))))))))))))))))))))))))))))))))))))</f>
        <v>0</v>
      </c>
      <c r="K586" s="55" t="str">
        <f>IF(Commande!O411=0,"","Erreur")</f>
        <v/>
      </c>
    </row>
    <row r="587" spans="1:11" hidden="1">
      <c r="A587" s="55" t="str">
        <f>IF(Commande!A412&lt;&gt;"",Commande!A412,"")</f>
        <v/>
      </c>
      <c r="B587" s="55" t="str">
        <f>IF(Commande!J412&lt;&gt;"",Commande!J412,"")</f>
        <v/>
      </c>
      <c r="C587" s="59" t="str">
        <f>IF(Commande!B412&lt;&gt;"",Commande!B412,"")</f>
        <v>Rajout</v>
      </c>
      <c r="D587" s="59" t="str">
        <f>IF(Commande!C412&lt;&gt;"",Commande!C412,"")</f>
        <v/>
      </c>
      <c r="E587" s="55" t="str">
        <f>IF(Commande!F412&lt;&gt;"",Commande!F412,"")</f>
        <v/>
      </c>
      <c r="F587" s="55" t="str">
        <f>IF(Commande!D412&lt;&gt;"",Commande!D412,"")</f>
        <v/>
      </c>
      <c r="G587" s="55" t="str">
        <f>IF(Commande!L412&lt;&gt;"",Commande!L412,"")</f>
        <v>M3</v>
      </c>
      <c r="H587" s="55" t="str">
        <f>IF(Commande!H412&lt;&gt;"",Commande!H412,"")</f>
        <v/>
      </c>
      <c r="I587" s="55" t="str">
        <f>IF(Commande!I412&lt;&gt;"",Commande!I412,"")</f>
        <v/>
      </c>
      <c r="J587" s="55">
        <f>IF($J$9=36,Commande!AB412,IF($J$9=37,Commande!AC412,IF($J$9=38,Commande!AD412,IF($J$9=39,Commande!AE412,IF($J$9=40,Commande!AF412,IF($J$9=41,Commande!AG412,IF($J$9=42,Commande!AH412,IF($J$9=43,Commande!AI412,IF($J$9=44,Commande!AJ412,IF($J$9=45,Commande!AK412,IF($J$9=46,Commande!AL412,IF($J$9=47,Commande!AL412,IF($J$9=48,Commande!AM412,IF($J$9=49,Commande!AN412,IF($J$9=50,Commande!AO412,IF($J$9=51,Commande!AP412,IF($J$9=52,Commande!AQ412,IF($J$9=1,Commande!AR412,IF($J$9=2,Commande!AS412,IF($J$9=3,Commande!AT412,IF($J$9=4,Commande!AU412,IF($J$9=5,Commande!AV412,IF($J$9=6,Commande!AW412,IF($J$9=7,Commande!AX412,IF($J$9=8,Commande!AY412,IF($J$9=9,Commande!AZ412,IF($J$9=10,Commande!BA412,IF($J$9=11,Commande!BB412,IF($J$9=12,Commande!BC412,IF($J$9=13,Commande!BD412,IF($J$9=14,Commande!BE412,IF($J$9=15,Commande!BF412,IF($J$9=16,Commande!BG412,IF($J$9=17,Commande!BH412,IF($J$9=18,Commande!BI412,IF($J$9=19,Commande!BJ412,IF($J$9=20,Commande!BK412,IF($J$9=21,Commande!BL412,IF($J$9=22,Commande!BM412,IF($J$9=23,Commande!BN412,IF($J$9=24,Commande!BO412,IF($J$9=25,Commande!BP412,IF($J$9=26,Commande!R412,IF($J$9=27,Commande!S412,IF($J$9=28,Commande!T412,IF($J$9=29,Commande!U412,IF($J$9=30,Commande!V412,IF($J$9=31,Commande!W412,IF($J$9=32,Commande!X412,IF($J$9=33,Commande!Y412,IF($J$9=34,Commande!Z412,IF($J$9=35,Commande!AA412,))))))))))))))))))))))))))))))))))))))))))))))))))))</f>
        <v>0</v>
      </c>
      <c r="K587" s="55" t="str">
        <f>IF(Commande!O412=0,"","Erreur")</f>
        <v/>
      </c>
    </row>
    <row r="588" spans="1:11" hidden="1">
      <c r="A588" s="55" t="str">
        <f>IF(Commande!A413&lt;&gt;"",Commande!A413,"")</f>
        <v/>
      </c>
      <c r="B588" s="55" t="str">
        <f>IF(Commande!J413&lt;&gt;"",Commande!J413,"")</f>
        <v/>
      </c>
      <c r="C588" s="59" t="str">
        <f>IF(Commande!B413&lt;&gt;"",Commande!B413,"")</f>
        <v>Rajout</v>
      </c>
      <c r="D588" s="59" t="str">
        <f>IF(Commande!C413&lt;&gt;"",Commande!C413,"")</f>
        <v/>
      </c>
      <c r="E588" s="55" t="str">
        <f>IF(Commande!F413&lt;&gt;"",Commande!F413,"")</f>
        <v/>
      </c>
      <c r="F588" s="55" t="str">
        <f>IF(Commande!D413&lt;&gt;"",Commande!D413,"")</f>
        <v/>
      </c>
      <c r="G588" s="55" t="str">
        <f>IF(Commande!L413&lt;&gt;"",Commande!L413,"")</f>
        <v>M3</v>
      </c>
      <c r="H588" s="55" t="str">
        <f>IF(Commande!H413&lt;&gt;"",Commande!H413,"")</f>
        <v/>
      </c>
      <c r="I588" s="55" t="str">
        <f>IF(Commande!I413&lt;&gt;"",Commande!I413,"")</f>
        <v/>
      </c>
      <c r="J588" s="55">
        <f>IF($J$9=36,Commande!AB413,IF($J$9=37,Commande!AC413,IF($J$9=38,Commande!AD413,IF($J$9=39,Commande!AE413,IF($J$9=40,Commande!AF413,IF($J$9=41,Commande!AG413,IF($J$9=42,Commande!AH413,IF($J$9=43,Commande!AI413,IF($J$9=44,Commande!AJ413,IF($J$9=45,Commande!AK413,IF($J$9=46,Commande!AL413,IF($J$9=47,Commande!AL413,IF($J$9=48,Commande!AM413,IF($J$9=49,Commande!AN413,IF($J$9=50,Commande!AO413,IF($J$9=51,Commande!AP413,IF($J$9=52,Commande!AQ413,IF($J$9=1,Commande!AR413,IF($J$9=2,Commande!AS413,IF($J$9=3,Commande!AT413,IF($J$9=4,Commande!AU413,IF($J$9=5,Commande!AV413,IF($J$9=6,Commande!AW413,IF($J$9=7,Commande!AX413,IF($J$9=8,Commande!AY413,IF($J$9=9,Commande!AZ413,IF($J$9=10,Commande!BA413,IF($J$9=11,Commande!BB413,IF($J$9=12,Commande!BC413,IF($J$9=13,Commande!BD413,IF($J$9=14,Commande!BE413,IF($J$9=15,Commande!BF413,IF($J$9=16,Commande!BG413,IF($J$9=17,Commande!BH413,IF($J$9=18,Commande!BI413,IF($J$9=19,Commande!BJ413,IF($J$9=20,Commande!BK413,IF($J$9=21,Commande!BL413,IF($J$9=22,Commande!BM413,IF($J$9=23,Commande!BN413,IF($J$9=24,Commande!BO413,IF($J$9=25,Commande!BP413,IF($J$9=26,Commande!R413,IF($J$9=27,Commande!S413,IF($J$9=28,Commande!T413,IF($J$9=29,Commande!U413,IF($J$9=30,Commande!V413,IF($J$9=31,Commande!W413,IF($J$9=32,Commande!X413,IF($J$9=33,Commande!Y413,IF($J$9=34,Commande!Z413,IF($J$9=35,Commande!AA413,))))))))))))))))))))))))))))))))))))))))))))))))))))</f>
        <v>0</v>
      </c>
      <c r="K588" s="55" t="str">
        <f>IF(Commande!O413=0,"","Erreur")</f>
        <v/>
      </c>
    </row>
    <row r="589" spans="1:11" hidden="1">
      <c r="A589" s="55" t="str">
        <f>IF(Commande!A414&lt;&gt;"",Commande!A414,"")</f>
        <v/>
      </c>
      <c r="B589" s="55" t="str">
        <f>IF(Commande!J414&lt;&gt;"",Commande!J414,"")</f>
        <v/>
      </c>
      <c r="C589" s="59" t="str">
        <f>IF(Commande!B414&lt;&gt;"",Commande!B414,"")</f>
        <v>Rajout</v>
      </c>
      <c r="D589" s="59" t="str">
        <f>IF(Commande!C414&lt;&gt;"",Commande!C414,"")</f>
        <v/>
      </c>
      <c r="E589" s="55" t="str">
        <f>IF(Commande!F414&lt;&gt;"",Commande!F414,"")</f>
        <v/>
      </c>
      <c r="F589" s="55" t="str">
        <f>IF(Commande!D414&lt;&gt;"",Commande!D414,"")</f>
        <v/>
      </c>
      <c r="G589" s="55" t="str">
        <f>IF(Commande!L414&lt;&gt;"",Commande!L414,"")</f>
        <v>M3</v>
      </c>
      <c r="H589" s="55" t="str">
        <f>IF(Commande!H414&lt;&gt;"",Commande!H414,"")</f>
        <v/>
      </c>
      <c r="I589" s="55" t="str">
        <f>IF(Commande!I414&lt;&gt;"",Commande!I414,"")</f>
        <v/>
      </c>
      <c r="J589" s="55">
        <f>IF($J$9=36,Commande!AB414,IF($J$9=37,Commande!AC414,IF($J$9=38,Commande!AD414,IF($J$9=39,Commande!AE414,IF($J$9=40,Commande!AF414,IF($J$9=41,Commande!AG414,IF($J$9=42,Commande!AH414,IF($J$9=43,Commande!AI414,IF($J$9=44,Commande!AJ414,IF($J$9=45,Commande!AK414,IF($J$9=46,Commande!AL414,IF($J$9=47,Commande!AL414,IF($J$9=48,Commande!AM414,IF($J$9=49,Commande!AN414,IF($J$9=50,Commande!AO414,IF($J$9=51,Commande!AP414,IF($J$9=52,Commande!AQ414,IF($J$9=1,Commande!AR414,IF($J$9=2,Commande!AS414,IF($J$9=3,Commande!AT414,IF($J$9=4,Commande!AU414,IF($J$9=5,Commande!AV414,IF($J$9=6,Commande!AW414,IF($J$9=7,Commande!AX414,IF($J$9=8,Commande!AY414,IF($J$9=9,Commande!AZ414,IF($J$9=10,Commande!BA414,IF($J$9=11,Commande!BB414,IF($J$9=12,Commande!BC414,IF($J$9=13,Commande!BD414,IF($J$9=14,Commande!BE414,IF($J$9=15,Commande!BF414,IF($J$9=16,Commande!BG414,IF($J$9=17,Commande!BH414,IF($J$9=18,Commande!BI414,IF($J$9=19,Commande!BJ414,IF($J$9=20,Commande!BK414,IF($J$9=21,Commande!BL414,IF($J$9=22,Commande!BM414,IF($J$9=23,Commande!BN414,IF($J$9=24,Commande!BO414,IF($J$9=25,Commande!BP414,IF($J$9=26,Commande!R414,IF($J$9=27,Commande!S414,IF($J$9=28,Commande!T414,IF($J$9=29,Commande!U414,IF($J$9=30,Commande!V414,IF($J$9=31,Commande!W414,IF($J$9=32,Commande!X414,IF($J$9=33,Commande!Y414,IF($J$9=34,Commande!Z414,IF($J$9=35,Commande!AA414,))))))))))))))))))))))))))))))))))))))))))))))))))))</f>
        <v>0</v>
      </c>
      <c r="K589" s="55" t="str">
        <f>IF(Commande!O414=0,"","Erreur")</f>
        <v/>
      </c>
    </row>
    <row r="590" spans="1:11" hidden="1">
      <c r="A590" s="55" t="str">
        <f>IF(Commande!A415&lt;&gt;"",Commande!A415,"")</f>
        <v/>
      </c>
      <c r="B590" s="55" t="str">
        <f>IF(Commande!J415&lt;&gt;"",Commande!J415,"")</f>
        <v/>
      </c>
      <c r="C590" s="59" t="str">
        <f>IF(Commande!B415&lt;&gt;"",Commande!B415,"")</f>
        <v>Rajout</v>
      </c>
      <c r="D590" s="59" t="str">
        <f>IF(Commande!C415&lt;&gt;"",Commande!C415,"")</f>
        <v/>
      </c>
      <c r="E590" s="55" t="str">
        <f>IF(Commande!F415&lt;&gt;"",Commande!F415,"")</f>
        <v/>
      </c>
      <c r="F590" s="55" t="str">
        <f>IF(Commande!D415&lt;&gt;"",Commande!D415,"")</f>
        <v/>
      </c>
      <c r="G590" s="55" t="str">
        <f>IF(Commande!L415&lt;&gt;"",Commande!L415,"")</f>
        <v>M3</v>
      </c>
      <c r="H590" s="55" t="str">
        <f>IF(Commande!H415&lt;&gt;"",Commande!H415,"")</f>
        <v/>
      </c>
      <c r="I590" s="55" t="str">
        <f>IF(Commande!I415&lt;&gt;"",Commande!I415,"")</f>
        <v/>
      </c>
      <c r="J590" s="55">
        <f>IF($J$9=36,Commande!AB415,IF($J$9=37,Commande!AC415,IF($J$9=38,Commande!AD415,IF($J$9=39,Commande!AE415,IF($J$9=40,Commande!AF415,IF($J$9=41,Commande!AG415,IF($J$9=42,Commande!AH415,IF($J$9=43,Commande!AI415,IF($J$9=44,Commande!AJ415,IF($J$9=45,Commande!AK415,IF($J$9=46,Commande!AL415,IF($J$9=47,Commande!AL415,IF($J$9=48,Commande!AM415,IF($J$9=49,Commande!AN415,IF($J$9=50,Commande!AO415,IF($J$9=51,Commande!AP415,IF($J$9=52,Commande!AQ415,IF($J$9=1,Commande!AR415,IF($J$9=2,Commande!AS415,IF($J$9=3,Commande!AT415,IF($J$9=4,Commande!AU415,IF($J$9=5,Commande!AV415,IF($J$9=6,Commande!AW415,IF($J$9=7,Commande!AX415,IF($J$9=8,Commande!AY415,IF($J$9=9,Commande!AZ415,IF($J$9=10,Commande!BA415,IF($J$9=11,Commande!BB415,IF($J$9=12,Commande!BC415,IF($J$9=13,Commande!BD415,IF($J$9=14,Commande!BE415,IF($J$9=15,Commande!BF415,IF($J$9=16,Commande!BG415,IF($J$9=17,Commande!BH415,IF($J$9=18,Commande!BI415,IF($J$9=19,Commande!BJ415,IF($J$9=20,Commande!BK415,IF($J$9=21,Commande!BL415,IF($J$9=22,Commande!BM415,IF($J$9=23,Commande!BN415,IF($J$9=24,Commande!BO415,IF($J$9=25,Commande!BP415,IF($J$9=26,Commande!R415,IF($J$9=27,Commande!S415,IF($J$9=28,Commande!T415,IF($J$9=29,Commande!U415,IF($J$9=30,Commande!V415,IF($J$9=31,Commande!W415,IF($J$9=32,Commande!X415,IF($J$9=33,Commande!Y415,IF($J$9=34,Commande!Z415,IF($J$9=35,Commande!AA415,))))))))))))))))))))))))))))))))))))))))))))))))))))</f>
        <v>0</v>
      </c>
      <c r="K590" s="55" t="str">
        <f>IF(Commande!O415=0,"","Erreur")</f>
        <v/>
      </c>
    </row>
    <row r="591" spans="1:11" hidden="1">
      <c r="A591" s="55" t="str">
        <f>IF(Commande!A416&lt;&gt;"",Commande!A416,"")</f>
        <v/>
      </c>
      <c r="B591" s="55" t="str">
        <f>IF(Commande!J416&lt;&gt;"",Commande!J416,"")</f>
        <v/>
      </c>
      <c r="C591" s="59" t="str">
        <f>IF(Commande!B416&lt;&gt;"",Commande!B416,"")</f>
        <v>Rajout</v>
      </c>
      <c r="D591" s="59" t="str">
        <f>IF(Commande!C416&lt;&gt;"",Commande!C416,"")</f>
        <v/>
      </c>
      <c r="E591" s="55" t="str">
        <f>IF(Commande!F416&lt;&gt;"",Commande!F416,"")</f>
        <v/>
      </c>
      <c r="F591" s="55" t="str">
        <f>IF(Commande!D416&lt;&gt;"",Commande!D416,"")</f>
        <v/>
      </c>
      <c r="G591" s="55" t="str">
        <f>IF(Commande!L416&lt;&gt;"",Commande!L416,"")</f>
        <v>M3</v>
      </c>
      <c r="H591" s="55" t="str">
        <f>IF(Commande!H416&lt;&gt;"",Commande!H416,"")</f>
        <v/>
      </c>
      <c r="I591" s="55" t="str">
        <f>IF(Commande!I416&lt;&gt;"",Commande!I416,"")</f>
        <v/>
      </c>
      <c r="J591" s="55">
        <f>IF($J$9=36,Commande!AB416,IF($J$9=37,Commande!AC416,IF($J$9=38,Commande!AD416,IF($J$9=39,Commande!AE416,IF($J$9=40,Commande!AF416,IF($J$9=41,Commande!AG416,IF($J$9=42,Commande!AH416,IF($J$9=43,Commande!AI416,IF($J$9=44,Commande!AJ416,IF($J$9=45,Commande!AK416,IF($J$9=46,Commande!AL416,IF($J$9=47,Commande!AL416,IF($J$9=48,Commande!AM416,IF($J$9=49,Commande!AN416,IF($J$9=50,Commande!AO416,IF($J$9=51,Commande!AP416,IF($J$9=52,Commande!AQ416,IF($J$9=1,Commande!AR416,IF($J$9=2,Commande!AS416,IF($J$9=3,Commande!AT416,IF($J$9=4,Commande!AU416,IF($J$9=5,Commande!AV416,IF($J$9=6,Commande!AW416,IF($J$9=7,Commande!AX416,IF($J$9=8,Commande!AY416,IF($J$9=9,Commande!AZ416,IF($J$9=10,Commande!BA416,IF($J$9=11,Commande!BB416,IF($J$9=12,Commande!BC416,IF($J$9=13,Commande!BD416,IF($J$9=14,Commande!BE416,IF($J$9=15,Commande!BF416,IF($J$9=16,Commande!BG416,IF($J$9=17,Commande!BH416,IF($J$9=18,Commande!BI416,IF($J$9=19,Commande!BJ416,IF($J$9=20,Commande!BK416,IF($J$9=21,Commande!BL416,IF($J$9=22,Commande!BM416,IF($J$9=23,Commande!BN416,IF($J$9=24,Commande!BO416,IF($J$9=25,Commande!BP416,IF($J$9=26,Commande!R416,IF($J$9=27,Commande!S416,IF($J$9=28,Commande!T416,IF($J$9=29,Commande!U416,IF($J$9=30,Commande!V416,IF($J$9=31,Commande!W416,IF($J$9=32,Commande!X416,IF($J$9=33,Commande!Y416,IF($J$9=34,Commande!Z416,IF($J$9=35,Commande!AA416,))))))))))))))))))))))))))))))))))))))))))))))))))))</f>
        <v>0</v>
      </c>
      <c r="K591" s="55" t="str">
        <f>IF(Commande!O416=0,"","Erreur")</f>
        <v/>
      </c>
    </row>
    <row r="592" spans="1:11" hidden="1">
      <c r="A592" s="55" t="str">
        <f>IF(Commande!A417&lt;&gt;"",Commande!A417,"")</f>
        <v/>
      </c>
      <c r="B592" s="55" t="str">
        <f>IF(Commande!J417&lt;&gt;"",Commande!J417,"")</f>
        <v/>
      </c>
      <c r="C592" s="59" t="str">
        <f>IF(Commande!B417&lt;&gt;"",Commande!B417,"")</f>
        <v>Rajout</v>
      </c>
      <c r="D592" s="59" t="str">
        <f>IF(Commande!C417&lt;&gt;"",Commande!C417,"")</f>
        <v/>
      </c>
      <c r="E592" s="55" t="str">
        <f>IF(Commande!F417&lt;&gt;"",Commande!F417,"")</f>
        <v/>
      </c>
      <c r="F592" s="55" t="str">
        <f>IF(Commande!D417&lt;&gt;"",Commande!D417,"")</f>
        <v/>
      </c>
      <c r="G592" s="55" t="str">
        <f>IF(Commande!L417&lt;&gt;"",Commande!L417,"")</f>
        <v>M3</v>
      </c>
      <c r="H592" s="55" t="str">
        <f>IF(Commande!H417&lt;&gt;"",Commande!H417,"")</f>
        <v/>
      </c>
      <c r="I592" s="55" t="str">
        <f>IF(Commande!I417&lt;&gt;"",Commande!I417,"")</f>
        <v/>
      </c>
      <c r="J592" s="55">
        <f>IF($J$9=36,Commande!AB417,IF($J$9=37,Commande!AC417,IF($J$9=38,Commande!AD417,IF($J$9=39,Commande!AE417,IF($J$9=40,Commande!AF417,IF($J$9=41,Commande!AG417,IF($J$9=42,Commande!AH417,IF($J$9=43,Commande!AI417,IF($J$9=44,Commande!AJ417,IF($J$9=45,Commande!AK417,IF($J$9=46,Commande!AL417,IF($J$9=47,Commande!AL417,IF($J$9=48,Commande!AM417,IF($J$9=49,Commande!AN417,IF($J$9=50,Commande!AO417,IF($J$9=51,Commande!AP417,IF($J$9=52,Commande!AQ417,IF($J$9=1,Commande!AR417,IF($J$9=2,Commande!AS417,IF($J$9=3,Commande!AT417,IF($J$9=4,Commande!AU417,IF($J$9=5,Commande!AV417,IF($J$9=6,Commande!AW417,IF($J$9=7,Commande!AX417,IF($J$9=8,Commande!AY417,IF($J$9=9,Commande!AZ417,IF($J$9=10,Commande!BA417,IF($J$9=11,Commande!BB417,IF($J$9=12,Commande!BC417,IF($J$9=13,Commande!BD417,IF($J$9=14,Commande!BE417,IF($J$9=15,Commande!BF417,IF($J$9=16,Commande!BG417,IF($J$9=17,Commande!BH417,IF($J$9=18,Commande!BI417,IF($J$9=19,Commande!BJ417,IF($J$9=20,Commande!BK417,IF($J$9=21,Commande!BL417,IF($J$9=22,Commande!BM417,IF($J$9=23,Commande!BN417,IF($J$9=24,Commande!BO417,IF($J$9=25,Commande!BP417,IF($J$9=26,Commande!R417,IF($J$9=27,Commande!S417,IF($J$9=28,Commande!T417,IF($J$9=29,Commande!U417,IF($J$9=30,Commande!V417,IF($J$9=31,Commande!W417,IF($J$9=32,Commande!X417,IF($J$9=33,Commande!Y417,IF($J$9=34,Commande!Z417,IF($J$9=35,Commande!AA417,))))))))))))))))))))))))))))))))))))))))))))))))))))</f>
        <v>0</v>
      </c>
      <c r="K592" s="55" t="str">
        <f>IF(Commande!O417=0,"","Erreur")</f>
        <v/>
      </c>
    </row>
    <row r="593" spans="1:11" hidden="1">
      <c r="A593" s="55" t="str">
        <f>IF(Commande!A418&lt;&gt;"",Commande!A418,"")</f>
        <v/>
      </c>
      <c r="B593" s="55" t="str">
        <f>IF(Commande!J418&lt;&gt;"",Commande!J418,"")</f>
        <v/>
      </c>
      <c r="C593" s="59" t="str">
        <f>IF(Commande!B418&lt;&gt;"",Commande!B418,"")</f>
        <v>Rajout</v>
      </c>
      <c r="D593" s="59" t="str">
        <f>IF(Commande!C418&lt;&gt;"",Commande!C418,"")</f>
        <v/>
      </c>
      <c r="E593" s="55" t="str">
        <f>IF(Commande!F418&lt;&gt;"",Commande!F418,"")</f>
        <v/>
      </c>
      <c r="F593" s="55" t="str">
        <f>IF(Commande!D418&lt;&gt;"",Commande!D418,"")</f>
        <v/>
      </c>
      <c r="G593" s="55" t="str">
        <f>IF(Commande!L418&lt;&gt;"",Commande!L418,"")</f>
        <v>M3</v>
      </c>
      <c r="H593" s="55" t="str">
        <f>IF(Commande!H418&lt;&gt;"",Commande!H418,"")</f>
        <v/>
      </c>
      <c r="I593" s="55" t="str">
        <f>IF(Commande!I418&lt;&gt;"",Commande!I418,"")</f>
        <v/>
      </c>
      <c r="J593" s="55">
        <f>IF($J$9=36,Commande!AB418,IF($J$9=37,Commande!AC418,IF($J$9=38,Commande!AD418,IF($J$9=39,Commande!AE418,IF($J$9=40,Commande!AF418,IF($J$9=41,Commande!AG418,IF($J$9=42,Commande!AH418,IF($J$9=43,Commande!AI418,IF($J$9=44,Commande!AJ418,IF($J$9=45,Commande!AK418,IF($J$9=46,Commande!AL418,IF($J$9=47,Commande!AL418,IF($J$9=48,Commande!AM418,IF($J$9=49,Commande!AN418,IF($J$9=50,Commande!AO418,IF($J$9=51,Commande!AP418,IF($J$9=52,Commande!AQ418,IF($J$9=1,Commande!AR418,IF($J$9=2,Commande!AS418,IF($J$9=3,Commande!AT418,IF($J$9=4,Commande!AU418,IF($J$9=5,Commande!AV418,IF($J$9=6,Commande!AW418,IF($J$9=7,Commande!AX418,IF($J$9=8,Commande!AY418,IF($J$9=9,Commande!AZ418,IF($J$9=10,Commande!BA418,IF($J$9=11,Commande!BB418,IF($J$9=12,Commande!BC418,IF($J$9=13,Commande!BD418,IF($J$9=14,Commande!BE418,IF($J$9=15,Commande!BF418,IF($J$9=16,Commande!BG418,IF($J$9=17,Commande!BH418,IF($J$9=18,Commande!BI418,IF($J$9=19,Commande!BJ418,IF($J$9=20,Commande!BK418,IF($J$9=21,Commande!BL418,IF($J$9=22,Commande!BM418,IF($J$9=23,Commande!BN418,IF($J$9=24,Commande!BO418,IF($J$9=25,Commande!BP418,IF($J$9=26,Commande!R418,IF($J$9=27,Commande!S418,IF($J$9=28,Commande!T418,IF($J$9=29,Commande!U418,IF($J$9=30,Commande!V418,IF($J$9=31,Commande!W418,IF($J$9=32,Commande!X418,IF($J$9=33,Commande!Y418,IF($J$9=34,Commande!Z418,IF($J$9=35,Commande!AA418,))))))))))))))))))))))))))))))))))))))))))))))))))))</f>
        <v>0</v>
      </c>
      <c r="K593" s="55" t="str">
        <f>IF(Commande!O418=0,"","Erreur")</f>
        <v/>
      </c>
    </row>
    <row r="594" spans="1:11" hidden="1">
      <c r="A594" s="55" t="str">
        <f>IF(Commande!A419&lt;&gt;"",Commande!A419,"")</f>
        <v/>
      </c>
      <c r="B594" s="55" t="str">
        <f>IF(Commande!J419&lt;&gt;"",Commande!J419,"")</f>
        <v/>
      </c>
      <c r="C594" s="59" t="str">
        <f>IF(Commande!B419&lt;&gt;"",Commande!B419,"")</f>
        <v>Rajout</v>
      </c>
      <c r="D594" s="59" t="str">
        <f>IF(Commande!C419&lt;&gt;"",Commande!C419,"")</f>
        <v/>
      </c>
      <c r="E594" s="55" t="str">
        <f>IF(Commande!F419&lt;&gt;"",Commande!F419,"")</f>
        <v/>
      </c>
      <c r="F594" s="55" t="str">
        <f>IF(Commande!D419&lt;&gt;"",Commande!D419,"")</f>
        <v/>
      </c>
      <c r="G594" s="55" t="str">
        <f>IF(Commande!L419&lt;&gt;"",Commande!L419,"")</f>
        <v>M3</v>
      </c>
      <c r="H594" s="55" t="str">
        <f>IF(Commande!H419&lt;&gt;"",Commande!H419,"")</f>
        <v/>
      </c>
      <c r="I594" s="55" t="str">
        <f>IF(Commande!I419&lt;&gt;"",Commande!I419,"")</f>
        <v/>
      </c>
      <c r="J594" s="55">
        <f>IF($J$9=36,Commande!AB419,IF($J$9=37,Commande!AC419,IF($J$9=38,Commande!AD419,IF($J$9=39,Commande!AE419,IF($J$9=40,Commande!AF419,IF($J$9=41,Commande!AG419,IF($J$9=42,Commande!AH419,IF($J$9=43,Commande!AI419,IF($J$9=44,Commande!AJ419,IF($J$9=45,Commande!AK419,IF($J$9=46,Commande!AL419,IF($J$9=47,Commande!AL419,IF($J$9=48,Commande!AM419,IF($J$9=49,Commande!AN419,IF($J$9=50,Commande!AO419,IF($J$9=51,Commande!AP419,IF($J$9=52,Commande!AQ419,IF($J$9=1,Commande!AR419,IF($J$9=2,Commande!AS419,IF($J$9=3,Commande!AT419,IF($J$9=4,Commande!AU419,IF($J$9=5,Commande!AV419,IF($J$9=6,Commande!AW419,IF($J$9=7,Commande!AX419,IF($J$9=8,Commande!AY419,IF($J$9=9,Commande!AZ419,IF($J$9=10,Commande!BA419,IF($J$9=11,Commande!BB419,IF($J$9=12,Commande!BC419,IF($J$9=13,Commande!BD419,IF($J$9=14,Commande!BE419,IF($J$9=15,Commande!BF419,IF($J$9=16,Commande!BG419,IF($J$9=17,Commande!BH419,IF($J$9=18,Commande!BI419,IF($J$9=19,Commande!BJ419,IF($J$9=20,Commande!BK419,IF($J$9=21,Commande!BL419,IF($J$9=22,Commande!BM419,IF($J$9=23,Commande!BN419,IF($J$9=24,Commande!BO419,IF($J$9=25,Commande!BP419,IF($J$9=26,Commande!R419,IF($J$9=27,Commande!S419,IF($J$9=28,Commande!T419,IF($J$9=29,Commande!U419,IF($J$9=30,Commande!V419,IF($J$9=31,Commande!W419,IF($J$9=32,Commande!X419,IF($J$9=33,Commande!Y419,IF($J$9=34,Commande!Z419,IF($J$9=35,Commande!AA419,))))))))))))))))))))))))))))))))))))))))))))))))))))</f>
        <v>0</v>
      </c>
      <c r="K594" s="55" t="str">
        <f>IF(Commande!O419=0,"","Erreur")</f>
        <v/>
      </c>
    </row>
    <row r="595" spans="1:11" hidden="1">
      <c r="A595" s="55" t="str">
        <f>IF(Commande!A420&lt;&gt;"",Commande!A420,"")</f>
        <v/>
      </c>
      <c r="B595" s="55" t="str">
        <f>IF(Commande!J420&lt;&gt;"",Commande!J420,"")</f>
        <v/>
      </c>
      <c r="C595" s="59" t="str">
        <f>IF(Commande!B420&lt;&gt;"",Commande!B420,"")</f>
        <v>Rajout</v>
      </c>
      <c r="D595" s="59" t="str">
        <f>IF(Commande!C420&lt;&gt;"",Commande!C420,"")</f>
        <v/>
      </c>
      <c r="E595" s="55" t="str">
        <f>IF(Commande!F420&lt;&gt;"",Commande!F420,"")</f>
        <v/>
      </c>
      <c r="F595" s="55" t="str">
        <f>IF(Commande!D420&lt;&gt;"",Commande!D420,"")</f>
        <v/>
      </c>
      <c r="G595" s="55" t="str">
        <f>IF(Commande!L420&lt;&gt;"",Commande!L420,"")</f>
        <v>M3</v>
      </c>
      <c r="H595" s="55" t="str">
        <f>IF(Commande!H420&lt;&gt;"",Commande!H420,"")</f>
        <v/>
      </c>
      <c r="I595" s="55" t="str">
        <f>IF(Commande!I420&lt;&gt;"",Commande!I420,"")</f>
        <v/>
      </c>
      <c r="J595" s="55">
        <f>IF($J$9=36,Commande!AB420,IF($J$9=37,Commande!AC420,IF($J$9=38,Commande!AD420,IF($J$9=39,Commande!AE420,IF($J$9=40,Commande!AF420,IF($J$9=41,Commande!AG420,IF($J$9=42,Commande!AH420,IF($J$9=43,Commande!AI420,IF($J$9=44,Commande!AJ420,IF($J$9=45,Commande!AK420,IF($J$9=46,Commande!AL420,IF($J$9=47,Commande!AL420,IF($J$9=48,Commande!AM420,IF($J$9=49,Commande!AN420,IF($J$9=50,Commande!AO420,IF($J$9=51,Commande!AP420,IF($J$9=52,Commande!AQ420,IF($J$9=1,Commande!AR420,IF($J$9=2,Commande!AS420,IF($J$9=3,Commande!AT420,IF($J$9=4,Commande!AU420,IF($J$9=5,Commande!AV420,IF($J$9=6,Commande!AW420,IF($J$9=7,Commande!AX420,IF($J$9=8,Commande!AY420,IF($J$9=9,Commande!AZ420,IF($J$9=10,Commande!BA420,IF($J$9=11,Commande!BB420,IF($J$9=12,Commande!BC420,IF($J$9=13,Commande!BD420,IF($J$9=14,Commande!BE420,IF($J$9=15,Commande!BF420,IF($J$9=16,Commande!BG420,IF($J$9=17,Commande!BH420,IF($J$9=18,Commande!BI420,IF($J$9=19,Commande!BJ420,IF($J$9=20,Commande!BK420,IF($J$9=21,Commande!BL420,IF($J$9=22,Commande!BM420,IF($J$9=23,Commande!BN420,IF($J$9=24,Commande!BO420,IF($J$9=25,Commande!BP420,IF($J$9=26,Commande!R420,IF($J$9=27,Commande!S420,IF($J$9=28,Commande!T420,IF($J$9=29,Commande!U420,IF($J$9=30,Commande!V420,IF($J$9=31,Commande!W420,IF($J$9=32,Commande!X420,IF($J$9=33,Commande!Y420,IF($J$9=34,Commande!Z420,IF($J$9=35,Commande!AA420,))))))))))))))))))))))))))))))))))))))))))))))))))))</f>
        <v>0</v>
      </c>
      <c r="K595" s="55" t="str">
        <f>IF(Commande!O420=0,"","Erreur")</f>
        <v/>
      </c>
    </row>
    <row r="596" spans="1:11" hidden="1">
      <c r="A596" s="55" t="str">
        <f>IF(Commande!A421&lt;&gt;"",Commande!A421,"")</f>
        <v/>
      </c>
      <c r="B596" s="55" t="str">
        <f>IF(Commande!J421&lt;&gt;"",Commande!J421,"")</f>
        <v/>
      </c>
      <c r="C596" s="59" t="str">
        <f>IF(Commande!B421&lt;&gt;"",Commande!B421,"")</f>
        <v>Rajout</v>
      </c>
      <c r="D596" s="59" t="str">
        <f>IF(Commande!C421&lt;&gt;"",Commande!C421,"")</f>
        <v/>
      </c>
      <c r="E596" s="55" t="str">
        <f>IF(Commande!F421&lt;&gt;"",Commande!F421,"")</f>
        <v/>
      </c>
      <c r="F596" s="55" t="str">
        <f>IF(Commande!D421&lt;&gt;"",Commande!D421,"")</f>
        <v/>
      </c>
      <c r="G596" s="55" t="str">
        <f>IF(Commande!L421&lt;&gt;"",Commande!L421,"")</f>
        <v>M3</v>
      </c>
      <c r="H596" s="55" t="str">
        <f>IF(Commande!H421&lt;&gt;"",Commande!H421,"")</f>
        <v/>
      </c>
      <c r="I596" s="55" t="str">
        <f>IF(Commande!I421&lt;&gt;"",Commande!I421,"")</f>
        <v/>
      </c>
      <c r="J596" s="55">
        <f>IF($J$9=36,Commande!AB421,IF($J$9=37,Commande!AC421,IF($J$9=38,Commande!AD421,IF($J$9=39,Commande!AE421,IF($J$9=40,Commande!AF421,IF($J$9=41,Commande!AG421,IF($J$9=42,Commande!AH421,IF($J$9=43,Commande!AI421,IF($J$9=44,Commande!AJ421,IF($J$9=45,Commande!AK421,IF($J$9=46,Commande!AL421,IF($J$9=47,Commande!AL421,IF($J$9=48,Commande!AM421,IF($J$9=49,Commande!AN421,IF($J$9=50,Commande!AO421,IF($J$9=51,Commande!AP421,IF($J$9=52,Commande!AQ421,IF($J$9=1,Commande!AR421,IF($J$9=2,Commande!AS421,IF($J$9=3,Commande!AT421,IF($J$9=4,Commande!AU421,IF($J$9=5,Commande!AV421,IF($J$9=6,Commande!AW421,IF($J$9=7,Commande!AX421,IF($J$9=8,Commande!AY421,IF($J$9=9,Commande!AZ421,IF($J$9=10,Commande!BA421,IF($J$9=11,Commande!BB421,IF($J$9=12,Commande!BC421,IF($J$9=13,Commande!BD421,IF($J$9=14,Commande!BE421,IF($J$9=15,Commande!BF421,IF($J$9=16,Commande!BG421,IF($J$9=17,Commande!BH421,IF($J$9=18,Commande!BI421,IF($J$9=19,Commande!BJ421,IF($J$9=20,Commande!BK421,IF($J$9=21,Commande!BL421,IF($J$9=22,Commande!BM421,IF($J$9=23,Commande!BN421,IF($J$9=24,Commande!BO421,IF($J$9=25,Commande!BP421,IF($J$9=26,Commande!R421,IF($J$9=27,Commande!S421,IF($J$9=28,Commande!T421,IF($J$9=29,Commande!U421,IF($J$9=30,Commande!V421,IF($J$9=31,Commande!W421,IF($J$9=32,Commande!X421,IF($J$9=33,Commande!Y421,IF($J$9=34,Commande!Z421,IF($J$9=35,Commande!AA421,))))))))))))))))))))))))))))))))))))))))))))))))))))</f>
        <v>0</v>
      </c>
      <c r="K596" s="55" t="str">
        <f>IF(Commande!O421=0,"","Erreur")</f>
        <v/>
      </c>
    </row>
    <row r="597" spans="1:11" hidden="1">
      <c r="A597" s="55" t="str">
        <f>IF(Commande!A422&lt;&gt;"",Commande!A422,"")</f>
        <v/>
      </c>
      <c r="B597" s="55" t="str">
        <f>IF(Commande!J422&lt;&gt;"",Commande!J422,"")</f>
        <v/>
      </c>
      <c r="C597" s="59" t="str">
        <f>IF(Commande!B422&lt;&gt;"",Commande!B422,"")</f>
        <v>Rajout</v>
      </c>
      <c r="D597" s="59" t="str">
        <f>IF(Commande!C422&lt;&gt;"",Commande!C422,"")</f>
        <v/>
      </c>
      <c r="E597" s="55" t="str">
        <f>IF(Commande!F422&lt;&gt;"",Commande!F422,"")</f>
        <v/>
      </c>
      <c r="F597" s="55" t="str">
        <f>IF(Commande!D422&lt;&gt;"",Commande!D422,"")</f>
        <v/>
      </c>
      <c r="G597" s="55" t="str">
        <f>IF(Commande!L422&lt;&gt;"",Commande!L422,"")</f>
        <v>M3</v>
      </c>
      <c r="H597" s="55" t="str">
        <f>IF(Commande!H422&lt;&gt;"",Commande!H422,"")</f>
        <v/>
      </c>
      <c r="I597" s="55" t="str">
        <f>IF(Commande!I422&lt;&gt;"",Commande!I422,"")</f>
        <v/>
      </c>
      <c r="J597" s="55">
        <f>IF($J$9=36,Commande!AB422,IF($J$9=37,Commande!AC422,IF($J$9=38,Commande!AD422,IF($J$9=39,Commande!AE422,IF($J$9=40,Commande!AF422,IF($J$9=41,Commande!AG422,IF($J$9=42,Commande!AH422,IF($J$9=43,Commande!AI422,IF($J$9=44,Commande!AJ422,IF($J$9=45,Commande!AK422,IF($J$9=46,Commande!AL422,IF($J$9=47,Commande!AL422,IF($J$9=48,Commande!AM422,IF($J$9=49,Commande!AN422,IF($J$9=50,Commande!AO422,IF($J$9=51,Commande!AP422,IF($J$9=52,Commande!AQ422,IF($J$9=1,Commande!AR422,IF($J$9=2,Commande!AS422,IF($J$9=3,Commande!AT422,IF($J$9=4,Commande!AU422,IF($J$9=5,Commande!AV422,IF($J$9=6,Commande!AW422,IF($J$9=7,Commande!AX422,IF($J$9=8,Commande!AY422,IF($J$9=9,Commande!AZ422,IF($J$9=10,Commande!BA422,IF($J$9=11,Commande!BB422,IF($J$9=12,Commande!BC422,IF($J$9=13,Commande!BD422,IF($J$9=14,Commande!BE422,IF($J$9=15,Commande!BF422,IF($J$9=16,Commande!BG422,IF($J$9=17,Commande!BH422,IF($J$9=18,Commande!BI422,IF($J$9=19,Commande!BJ422,IF($J$9=20,Commande!BK422,IF($J$9=21,Commande!BL422,IF($J$9=22,Commande!BM422,IF($J$9=23,Commande!BN422,IF($J$9=24,Commande!BO422,IF($J$9=25,Commande!BP422,IF($J$9=26,Commande!R422,IF($J$9=27,Commande!S422,IF($J$9=28,Commande!T422,IF($J$9=29,Commande!U422,IF($J$9=30,Commande!V422,IF($J$9=31,Commande!W422,IF($J$9=32,Commande!X422,IF($J$9=33,Commande!Y422,IF($J$9=34,Commande!Z422,IF($J$9=35,Commande!AA422,))))))))))))))))))))))))))))))))))))))))))))))))))))</f>
        <v>0</v>
      </c>
      <c r="K597" s="55" t="str">
        <f>IF(Commande!O422=0,"","Erreur")</f>
        <v/>
      </c>
    </row>
    <row r="598" spans="1:11">
      <c r="A598" s="95"/>
      <c r="B598" s="96"/>
      <c r="C598" s="95"/>
      <c r="D598" s="95"/>
      <c r="E598" s="95"/>
      <c r="F598" s="97"/>
      <c r="G598" s="95"/>
      <c r="H598" s="95"/>
      <c r="I598" s="95"/>
      <c r="J598" s="95"/>
      <c r="K598" s="98"/>
    </row>
    <row r="599" spans="1:11" ht="21">
      <c r="A599" s="95"/>
      <c r="B599" s="14"/>
      <c r="C599" s="119" t="s">
        <v>799</v>
      </c>
      <c r="D599" s="121">
        <f>SUBTOTAL(9,J14:J597)</f>
        <v>0</v>
      </c>
      <c r="E599" s="95"/>
      <c r="F599" s="99"/>
      <c r="G599" s="14"/>
      <c r="H599" s="14"/>
      <c r="I599" s="14"/>
      <c r="J599" s="14"/>
      <c r="K599" s="14"/>
    </row>
    <row r="600" spans="1:11">
      <c r="A600" s="95"/>
      <c r="B600" s="14"/>
      <c r="C600" s="120" t="s">
        <v>490</v>
      </c>
      <c r="D600" s="121">
        <f>D599-D601</f>
        <v>0</v>
      </c>
      <c r="E600" s="95"/>
      <c r="F600" s="97"/>
      <c r="G600" s="14"/>
      <c r="H600" s="14"/>
      <c r="I600" s="14"/>
      <c r="J600" s="14"/>
      <c r="K600" s="14"/>
    </row>
    <row r="601" spans="1:11" ht="18.75">
      <c r="A601" s="95"/>
      <c r="B601" s="95"/>
      <c r="C601" s="120" t="s">
        <v>798</v>
      </c>
      <c r="D601" s="165">
        <f>SUBTOTAL(9,J535:J536,J500:J530)</f>
        <v>0</v>
      </c>
      <c r="E601" s="100"/>
      <c r="F601" s="101"/>
      <c r="G601" s="102"/>
      <c r="H601" s="102" t="s">
        <v>491</v>
      </c>
      <c r="I601" s="194">
        <f ca="1">TODAY()</f>
        <v>46113</v>
      </c>
      <c r="J601" s="194"/>
      <c r="K601" s="14"/>
    </row>
    <row r="602" spans="1:11" ht="13.5" customHeight="1">
      <c r="A602" s="14"/>
      <c r="B602" s="14"/>
      <c r="C602" s="14"/>
      <c r="D602" s="14"/>
      <c r="E602" s="100"/>
      <c r="F602" s="101"/>
      <c r="G602" s="14"/>
      <c r="H602" s="14"/>
      <c r="I602" s="14"/>
      <c r="J602" s="14"/>
      <c r="K602" s="14"/>
    </row>
    <row r="603" spans="1:11" ht="18.75">
      <c r="E603" s="57"/>
      <c r="F603" s="56"/>
      <c r="G603" s="57"/>
      <c r="H603" s="57"/>
    </row>
    <row r="604" spans="1:11" ht="18.75">
      <c r="E604" s="57"/>
      <c r="F604" s="56"/>
      <c r="G604" s="57"/>
      <c r="H604" s="57"/>
      <c r="I604" s="57"/>
      <c r="J604" s="57"/>
      <c r="K604" s="58"/>
    </row>
  </sheetData>
  <sheetProtection algorithmName="SHA-512" hashValue="jrQvWgnLyS3rmjbNj/9jDMUiqiVYAjPsf1HDSQMpr+rdWEKsecf2Fj81JrjlJ+zLZSL1ExZA1/OHLoDHnG799w==" saltValue="5hTRLyC6e05qXpLwZRcyRA==" spinCount="100000" sheet="1" objects="1" scenarios="1" autoFilter="0"/>
  <autoFilter ref="A13:K597" xr:uid="{5CAC7CF1-5F32-4650-9CE0-79FB47C8879E}">
    <filterColumn colId="9">
      <filters>
        <filter val="120"/>
        <filter val="240"/>
        <filter val="30"/>
        <filter val="90"/>
      </filters>
    </filterColumn>
  </autoFilter>
  <mergeCells count="9">
    <mergeCell ref="I601:J601"/>
    <mergeCell ref="A2:K2"/>
    <mergeCell ref="E9:I10"/>
    <mergeCell ref="C10:D11"/>
    <mergeCell ref="F3:J3"/>
    <mergeCell ref="F4:J4"/>
    <mergeCell ref="F5:J5"/>
    <mergeCell ref="C7:J7"/>
    <mergeCell ref="J9:J10"/>
  </mergeCells>
  <conditionalFormatting sqref="A2 A3:C5 E3:E5 K3:K5 A6:K6 C7 K7 A7:B11 D8:K8 D9:E9 J9:K9 C10 K10 E11:K11 A12:K13 E601:E604 F603:H603 F604:K604">
    <cfRule type="cellIs" dxfId="5" priority="23" operator="equal">
      <formula>0</formula>
    </cfRule>
  </conditionalFormatting>
  <conditionalFormatting sqref="A598:K598 E599:F600">
    <cfRule type="cellIs" dxfId="4" priority="20" operator="equal">
      <formula>0</formula>
    </cfRule>
  </conditionalFormatting>
  <conditionalFormatting sqref="F601:F602">
    <cfRule type="cellIs" dxfId="3" priority="15" operator="equal">
      <formula>0</formula>
    </cfRule>
  </conditionalFormatting>
  <conditionalFormatting sqref="G601:J601">
    <cfRule type="cellIs" dxfId="2" priority="1" operator="equal">
      <formula>0</formula>
    </cfRule>
  </conditionalFormatting>
  <conditionalFormatting sqref="K3:K11">
    <cfRule type="cellIs" dxfId="1" priority="25" operator="equal">
      <formula>"ERREUR"</formula>
    </cfRule>
  </conditionalFormatting>
  <conditionalFormatting sqref="K13">
    <cfRule type="cellIs" dxfId="0" priority="24" operator="equal">
      <formula>"ERREUR"</formula>
    </cfRule>
  </conditionalFormatting>
  <pageMargins left="0.25" right="0.25" top="0.75" bottom="0.75" header="0.3" footer="0.3"/>
  <pageSetup paperSize="9" scale="9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126F9-ED81-4316-AF69-08AA3B7AA3D3}">
  <sheetPr codeName="Feuil2"/>
  <dimension ref="A1:E155"/>
  <sheetViews>
    <sheetView workbookViewId="0">
      <selection activeCell="E5" sqref="E5"/>
    </sheetView>
  </sheetViews>
  <sheetFormatPr baseColWidth="10" defaultRowHeight="15"/>
  <cols>
    <col min="4" max="4" width="15.7109375" customWidth="1"/>
  </cols>
  <sheetData>
    <row r="1" spans="1:5">
      <c r="A1" s="81" t="s">
        <v>17</v>
      </c>
      <c r="B1" s="82" t="s">
        <v>18</v>
      </c>
    </row>
    <row r="2" spans="1:5" ht="15.75" thickBot="1">
      <c r="A2" s="83" t="s">
        <v>19</v>
      </c>
      <c r="B2" s="84" t="s">
        <v>20</v>
      </c>
    </row>
    <row r="3" spans="1:5">
      <c r="A3" s="83" t="s">
        <v>21</v>
      </c>
      <c r="B3" s="84" t="s">
        <v>20</v>
      </c>
      <c r="D3" s="87" t="s">
        <v>436</v>
      </c>
      <c r="E3" s="88">
        <f>E5-E4</f>
        <v>0</v>
      </c>
    </row>
    <row r="4" spans="1:5">
      <c r="A4" s="83" t="s">
        <v>22</v>
      </c>
      <c r="B4" s="84" t="s">
        <v>20</v>
      </c>
      <c r="D4" s="89" t="s">
        <v>437</v>
      </c>
      <c r="E4" s="84">
        <f>SUM(Commande!Q348:Q369,Commande!Q372:Q373)</f>
        <v>0</v>
      </c>
    </row>
    <row r="5" spans="1:5" ht="15.75" thickBot="1">
      <c r="A5" s="83" t="s">
        <v>23</v>
      </c>
      <c r="B5" s="84" t="s">
        <v>20</v>
      </c>
      <c r="D5" s="107" t="s">
        <v>438</v>
      </c>
      <c r="E5" s="90">
        <f>SUM(Commande!AA12:BZ12)</f>
        <v>0</v>
      </c>
    </row>
    <row r="6" spans="1:5">
      <c r="A6" s="83" t="s">
        <v>24</v>
      </c>
      <c r="B6" s="84" t="s">
        <v>20</v>
      </c>
    </row>
    <row r="7" spans="1:5">
      <c r="A7" s="83" t="s">
        <v>25</v>
      </c>
      <c r="B7" s="84" t="s">
        <v>20</v>
      </c>
    </row>
    <row r="8" spans="1:5">
      <c r="A8" s="83" t="s">
        <v>26</v>
      </c>
      <c r="B8" s="84" t="s">
        <v>20</v>
      </c>
    </row>
    <row r="9" spans="1:5">
      <c r="A9" s="83" t="s">
        <v>27</v>
      </c>
      <c r="B9" s="84" t="s">
        <v>20</v>
      </c>
    </row>
    <row r="10" spans="1:5">
      <c r="A10" s="83" t="s">
        <v>28</v>
      </c>
      <c r="B10" s="84" t="s">
        <v>20</v>
      </c>
    </row>
    <row r="11" spans="1:5">
      <c r="A11" s="83" t="s">
        <v>29</v>
      </c>
      <c r="B11" s="84" t="s">
        <v>20</v>
      </c>
    </row>
    <row r="12" spans="1:5">
      <c r="A12" s="83" t="s">
        <v>30</v>
      </c>
      <c r="B12" s="84" t="s">
        <v>20</v>
      </c>
    </row>
    <row r="13" spans="1:5">
      <c r="A13" s="83" t="s">
        <v>31</v>
      </c>
      <c r="B13" s="84" t="s">
        <v>20</v>
      </c>
    </row>
    <row r="14" spans="1:5">
      <c r="A14" s="83" t="s">
        <v>32</v>
      </c>
      <c r="B14" s="84" t="s">
        <v>20</v>
      </c>
    </row>
    <row r="15" spans="1:5">
      <c r="A15" s="83" t="s">
        <v>33</v>
      </c>
      <c r="B15" s="84" t="s">
        <v>20</v>
      </c>
    </row>
    <row r="16" spans="1:5">
      <c r="A16" s="83" t="s">
        <v>34</v>
      </c>
      <c r="B16" s="84" t="s">
        <v>20</v>
      </c>
    </row>
    <row r="17" spans="1:2">
      <c r="A17" s="83" t="s">
        <v>35</v>
      </c>
      <c r="B17" s="84" t="s">
        <v>20</v>
      </c>
    </row>
    <row r="18" spans="1:2">
      <c r="A18" s="83" t="s">
        <v>36</v>
      </c>
      <c r="B18" s="84" t="s">
        <v>20</v>
      </c>
    </row>
    <row r="19" spans="1:2">
      <c r="A19" s="83" t="s">
        <v>37</v>
      </c>
      <c r="B19" s="84" t="s">
        <v>20</v>
      </c>
    </row>
    <row r="20" spans="1:2">
      <c r="A20" s="83" t="s">
        <v>38</v>
      </c>
      <c r="B20" s="84" t="s">
        <v>20</v>
      </c>
    </row>
    <row r="21" spans="1:2">
      <c r="A21" s="83" t="s">
        <v>39</v>
      </c>
      <c r="B21" s="84" t="s">
        <v>20</v>
      </c>
    </row>
    <row r="22" spans="1:2">
      <c r="A22" s="83" t="s">
        <v>40</v>
      </c>
      <c r="B22" s="84" t="s">
        <v>20</v>
      </c>
    </row>
    <row r="23" spans="1:2">
      <c r="A23" s="83" t="s">
        <v>41</v>
      </c>
      <c r="B23" s="84" t="s">
        <v>20</v>
      </c>
    </row>
    <row r="24" spans="1:2">
      <c r="A24" s="83" t="s">
        <v>42</v>
      </c>
      <c r="B24" s="84" t="s">
        <v>20</v>
      </c>
    </row>
    <row r="25" spans="1:2">
      <c r="A25" s="83" t="s">
        <v>43</v>
      </c>
      <c r="B25" s="84" t="s">
        <v>20</v>
      </c>
    </row>
    <row r="26" spans="1:2">
      <c r="A26" s="83" t="s">
        <v>44</v>
      </c>
      <c r="B26" s="84" t="s">
        <v>20</v>
      </c>
    </row>
    <row r="27" spans="1:2">
      <c r="A27" s="83" t="s">
        <v>45</v>
      </c>
      <c r="B27" s="84" t="s">
        <v>20</v>
      </c>
    </row>
    <row r="28" spans="1:2">
      <c r="A28" s="83" t="s">
        <v>46</v>
      </c>
      <c r="B28" s="84" t="s">
        <v>20</v>
      </c>
    </row>
    <row r="29" spans="1:2">
      <c r="A29" s="83" t="s">
        <v>47</v>
      </c>
      <c r="B29" s="84" t="s">
        <v>20</v>
      </c>
    </row>
    <row r="30" spans="1:2">
      <c r="A30" s="83" t="s">
        <v>48</v>
      </c>
      <c r="B30" s="84" t="s">
        <v>20</v>
      </c>
    </row>
    <row r="31" spans="1:2">
      <c r="A31" s="83" t="s">
        <v>49</v>
      </c>
      <c r="B31" s="84" t="s">
        <v>20</v>
      </c>
    </row>
    <row r="32" spans="1:2">
      <c r="A32" s="83" t="s">
        <v>50</v>
      </c>
      <c r="B32" s="84" t="s">
        <v>20</v>
      </c>
    </row>
    <row r="33" spans="1:2">
      <c r="A33" s="83" t="s">
        <v>51</v>
      </c>
      <c r="B33" s="84" t="s">
        <v>20</v>
      </c>
    </row>
    <row r="34" spans="1:2">
      <c r="A34" s="83" t="s">
        <v>52</v>
      </c>
      <c r="B34" s="84" t="s">
        <v>20</v>
      </c>
    </row>
    <row r="35" spans="1:2">
      <c r="A35" s="83" t="s">
        <v>53</v>
      </c>
      <c r="B35" s="84" t="s">
        <v>20</v>
      </c>
    </row>
    <row r="36" spans="1:2">
      <c r="A36" s="83" t="s">
        <v>54</v>
      </c>
      <c r="B36" s="84" t="s">
        <v>20</v>
      </c>
    </row>
    <row r="37" spans="1:2">
      <c r="A37" s="83" t="s">
        <v>55</v>
      </c>
      <c r="B37" s="84" t="s">
        <v>56</v>
      </c>
    </row>
    <row r="38" spans="1:2">
      <c r="A38" s="83" t="s">
        <v>57</v>
      </c>
      <c r="B38" s="84" t="s">
        <v>56</v>
      </c>
    </row>
    <row r="39" spans="1:2">
      <c r="A39" s="83" t="s">
        <v>58</v>
      </c>
      <c r="B39" s="84" t="s">
        <v>59</v>
      </c>
    </row>
    <row r="40" spans="1:2">
      <c r="A40" s="83" t="s">
        <v>60</v>
      </c>
      <c r="B40" s="84" t="s">
        <v>59</v>
      </c>
    </row>
    <row r="41" spans="1:2">
      <c r="A41" s="83" t="s">
        <v>61</v>
      </c>
      <c r="B41" s="84" t="s">
        <v>59</v>
      </c>
    </row>
    <row r="42" spans="1:2">
      <c r="A42" s="83" t="s">
        <v>62</v>
      </c>
      <c r="B42" s="84" t="s">
        <v>59</v>
      </c>
    </row>
    <row r="43" spans="1:2">
      <c r="A43" s="83" t="s">
        <v>63</v>
      </c>
      <c r="B43" s="84" t="s">
        <v>59</v>
      </c>
    </row>
    <row r="44" spans="1:2">
      <c r="A44" s="83" t="s">
        <v>64</v>
      </c>
      <c r="B44" s="84" t="s">
        <v>59</v>
      </c>
    </row>
    <row r="45" spans="1:2">
      <c r="A45" s="83" t="s">
        <v>65</v>
      </c>
      <c r="B45" s="84" t="s">
        <v>59</v>
      </c>
    </row>
    <row r="46" spans="1:2">
      <c r="A46" s="83" t="s">
        <v>66</v>
      </c>
      <c r="B46" s="84" t="s">
        <v>59</v>
      </c>
    </row>
    <row r="47" spans="1:2">
      <c r="A47" s="83" t="s">
        <v>67</v>
      </c>
      <c r="B47" s="84" t="s">
        <v>59</v>
      </c>
    </row>
    <row r="48" spans="1:2">
      <c r="A48" s="83" t="s">
        <v>68</v>
      </c>
      <c r="B48" s="84" t="s">
        <v>59</v>
      </c>
    </row>
    <row r="49" spans="1:2">
      <c r="A49" s="83" t="s">
        <v>69</v>
      </c>
      <c r="B49" s="84" t="s">
        <v>59</v>
      </c>
    </row>
    <row r="50" spans="1:2">
      <c r="A50" s="83" t="s">
        <v>70</v>
      </c>
      <c r="B50" s="84" t="s">
        <v>59</v>
      </c>
    </row>
    <row r="51" spans="1:2">
      <c r="A51" s="83" t="s">
        <v>71</v>
      </c>
      <c r="B51" s="84" t="s">
        <v>59</v>
      </c>
    </row>
    <row r="52" spans="1:2">
      <c r="A52" s="83" t="s">
        <v>72</v>
      </c>
      <c r="B52" s="84" t="s">
        <v>59</v>
      </c>
    </row>
    <row r="53" spans="1:2">
      <c r="A53" s="83" t="s">
        <v>73</v>
      </c>
      <c r="B53" s="84" t="s">
        <v>59</v>
      </c>
    </row>
    <row r="54" spans="1:2">
      <c r="A54" s="83" t="s">
        <v>74</v>
      </c>
      <c r="B54" s="84" t="s">
        <v>59</v>
      </c>
    </row>
    <row r="55" spans="1:2">
      <c r="A55" s="83" t="s">
        <v>75</v>
      </c>
      <c r="B55" s="84" t="s">
        <v>59</v>
      </c>
    </row>
    <row r="56" spans="1:2">
      <c r="A56" s="83" t="s">
        <v>76</v>
      </c>
      <c r="B56" s="84" t="s">
        <v>59</v>
      </c>
    </row>
    <row r="57" spans="1:2">
      <c r="A57" s="83" t="s">
        <v>77</v>
      </c>
      <c r="B57" s="84" t="s">
        <v>59</v>
      </c>
    </row>
    <row r="58" spans="1:2">
      <c r="A58" s="83" t="s">
        <v>78</v>
      </c>
      <c r="B58" s="84" t="s">
        <v>59</v>
      </c>
    </row>
    <row r="59" spans="1:2">
      <c r="A59" s="83" t="s">
        <v>79</v>
      </c>
      <c r="B59" s="84" t="s">
        <v>59</v>
      </c>
    </row>
    <row r="60" spans="1:2">
      <c r="A60" s="83" t="s">
        <v>80</v>
      </c>
      <c r="B60" s="84" t="s">
        <v>59</v>
      </c>
    </row>
    <row r="61" spans="1:2">
      <c r="A61" s="83" t="s">
        <v>81</v>
      </c>
      <c r="B61" s="84" t="s">
        <v>59</v>
      </c>
    </row>
    <row r="62" spans="1:2">
      <c r="A62" s="83" t="s">
        <v>82</v>
      </c>
      <c r="B62" s="84" t="s">
        <v>59</v>
      </c>
    </row>
    <row r="63" spans="1:2">
      <c r="A63" s="83" t="s">
        <v>83</v>
      </c>
      <c r="B63" s="84" t="s">
        <v>59</v>
      </c>
    </row>
    <row r="64" spans="1:2">
      <c r="A64" s="83" t="s">
        <v>84</v>
      </c>
      <c r="B64" s="84" t="s">
        <v>59</v>
      </c>
    </row>
    <row r="65" spans="1:2">
      <c r="A65" s="83" t="s">
        <v>85</v>
      </c>
      <c r="B65" s="84" t="s">
        <v>59</v>
      </c>
    </row>
    <row r="66" spans="1:2">
      <c r="A66" s="83" t="s">
        <v>86</v>
      </c>
      <c r="B66" s="84" t="s">
        <v>59</v>
      </c>
    </row>
    <row r="67" spans="1:2">
      <c r="A67" s="83" t="s">
        <v>87</v>
      </c>
      <c r="B67" s="84" t="s">
        <v>59</v>
      </c>
    </row>
    <row r="68" spans="1:2">
      <c r="A68" s="83" t="s">
        <v>88</v>
      </c>
      <c r="B68" s="84" t="s">
        <v>59</v>
      </c>
    </row>
    <row r="69" spans="1:2">
      <c r="A69" s="83" t="s">
        <v>89</v>
      </c>
      <c r="B69" s="84" t="s">
        <v>59</v>
      </c>
    </row>
    <row r="70" spans="1:2">
      <c r="A70" s="83" t="s">
        <v>90</v>
      </c>
      <c r="B70" s="84" t="s">
        <v>59</v>
      </c>
    </row>
    <row r="71" spans="1:2">
      <c r="A71" s="83" t="s">
        <v>91</v>
      </c>
      <c r="B71" s="84" t="s">
        <v>59</v>
      </c>
    </row>
    <row r="72" spans="1:2">
      <c r="A72" s="83" t="s">
        <v>92</v>
      </c>
      <c r="B72" s="84" t="s">
        <v>59</v>
      </c>
    </row>
    <row r="73" spans="1:2">
      <c r="A73" s="83" t="s">
        <v>93</v>
      </c>
      <c r="B73" s="84" t="s">
        <v>59</v>
      </c>
    </row>
    <row r="74" spans="1:2">
      <c r="A74" s="83" t="s">
        <v>94</v>
      </c>
      <c r="B74" s="84" t="s">
        <v>59</v>
      </c>
    </row>
    <row r="75" spans="1:2">
      <c r="A75" s="83" t="s">
        <v>95</v>
      </c>
      <c r="B75" s="84" t="s">
        <v>59</v>
      </c>
    </row>
    <row r="76" spans="1:2">
      <c r="A76" s="83" t="s">
        <v>96</v>
      </c>
      <c r="B76" s="84" t="s">
        <v>59</v>
      </c>
    </row>
    <row r="77" spans="1:2">
      <c r="A77" s="83" t="s">
        <v>97</v>
      </c>
      <c r="B77" s="84" t="s">
        <v>59</v>
      </c>
    </row>
    <row r="78" spans="1:2">
      <c r="A78" s="83" t="s">
        <v>98</v>
      </c>
      <c r="B78" s="84" t="s">
        <v>59</v>
      </c>
    </row>
    <row r="79" spans="1:2">
      <c r="A79" s="83" t="s">
        <v>99</v>
      </c>
      <c r="B79" s="84" t="s">
        <v>59</v>
      </c>
    </row>
    <row r="80" spans="1:2">
      <c r="A80" s="83" t="s">
        <v>100</v>
      </c>
      <c r="B80" s="84" t="s">
        <v>59</v>
      </c>
    </row>
    <row r="81" spans="1:2">
      <c r="A81" s="83" t="s">
        <v>101</v>
      </c>
      <c r="B81" s="84" t="s">
        <v>59</v>
      </c>
    </row>
    <row r="82" spans="1:2">
      <c r="A82" s="83" t="s">
        <v>102</v>
      </c>
      <c r="B82" s="84" t="s">
        <v>59</v>
      </c>
    </row>
    <row r="83" spans="1:2">
      <c r="A83" s="83" t="s">
        <v>103</v>
      </c>
      <c r="B83" s="84" t="s">
        <v>59</v>
      </c>
    </row>
    <row r="84" spans="1:2">
      <c r="A84" s="83" t="s">
        <v>104</v>
      </c>
      <c r="B84" s="84" t="s">
        <v>59</v>
      </c>
    </row>
    <row r="85" spans="1:2">
      <c r="A85" s="83" t="s">
        <v>105</v>
      </c>
      <c r="B85" s="84" t="s">
        <v>59</v>
      </c>
    </row>
    <row r="86" spans="1:2">
      <c r="A86" s="83" t="s">
        <v>106</v>
      </c>
      <c r="B86" s="84" t="s">
        <v>59</v>
      </c>
    </row>
    <row r="87" spans="1:2">
      <c r="A87" s="83" t="s">
        <v>107</v>
      </c>
      <c r="B87" s="84" t="s">
        <v>59</v>
      </c>
    </row>
    <row r="88" spans="1:2">
      <c r="A88" s="83" t="s">
        <v>108</v>
      </c>
      <c r="B88" s="84" t="s">
        <v>59</v>
      </c>
    </row>
    <row r="89" spans="1:2">
      <c r="A89" s="83" t="s">
        <v>109</v>
      </c>
      <c r="B89" s="84" t="s">
        <v>59</v>
      </c>
    </row>
    <row r="90" spans="1:2">
      <c r="A90" s="83" t="s">
        <v>110</v>
      </c>
      <c r="B90" s="84" t="s">
        <v>59</v>
      </c>
    </row>
    <row r="91" spans="1:2">
      <c r="A91" s="83" t="s">
        <v>111</v>
      </c>
      <c r="B91" s="84" t="s">
        <v>59</v>
      </c>
    </row>
    <row r="92" spans="1:2">
      <c r="A92" s="83" t="s">
        <v>112</v>
      </c>
      <c r="B92" s="84" t="s">
        <v>59</v>
      </c>
    </row>
    <row r="93" spans="1:2">
      <c r="A93" s="83" t="s">
        <v>113</v>
      </c>
      <c r="B93" s="84" t="s">
        <v>59</v>
      </c>
    </row>
    <row r="94" spans="1:2">
      <c r="A94" s="83" t="s">
        <v>114</v>
      </c>
      <c r="B94" s="84" t="s">
        <v>59</v>
      </c>
    </row>
    <row r="95" spans="1:2">
      <c r="A95" s="83" t="s">
        <v>115</v>
      </c>
      <c r="B95" s="84" t="s">
        <v>59</v>
      </c>
    </row>
    <row r="96" spans="1:2">
      <c r="A96" s="83" t="s">
        <v>116</v>
      </c>
      <c r="B96" s="84" t="s">
        <v>59</v>
      </c>
    </row>
    <row r="97" spans="1:2" ht="15.75" thickBot="1">
      <c r="A97" s="85" t="s">
        <v>117</v>
      </c>
      <c r="B97" s="86" t="s">
        <v>59</v>
      </c>
    </row>
    <row r="103" spans="1:2">
      <c r="A103" t="s">
        <v>382</v>
      </c>
      <c r="B103" t="s">
        <v>383</v>
      </c>
    </row>
    <row r="104" spans="1:2">
      <c r="A104">
        <v>1</v>
      </c>
      <c r="B104" t="s">
        <v>399</v>
      </c>
    </row>
    <row r="105" spans="1:2">
      <c r="A105">
        <v>2</v>
      </c>
      <c r="B105" t="s">
        <v>400</v>
      </c>
    </row>
    <row r="106" spans="1:2">
      <c r="A106">
        <v>3</v>
      </c>
      <c r="B106" t="s">
        <v>401</v>
      </c>
    </row>
    <row r="107" spans="1:2">
      <c r="A107">
        <v>4</v>
      </c>
      <c r="B107" t="s">
        <v>402</v>
      </c>
    </row>
    <row r="108" spans="1:2">
      <c r="A108">
        <v>5</v>
      </c>
      <c r="B108" t="s">
        <v>403</v>
      </c>
    </row>
    <row r="109" spans="1:2">
      <c r="A109">
        <v>6</v>
      </c>
      <c r="B109" t="s">
        <v>404</v>
      </c>
    </row>
    <row r="110" spans="1:2">
      <c r="A110">
        <v>7</v>
      </c>
      <c r="B110" t="s">
        <v>406</v>
      </c>
    </row>
    <row r="111" spans="1:2">
      <c r="A111">
        <v>8</v>
      </c>
      <c r="B111" t="s">
        <v>392</v>
      </c>
    </row>
    <row r="112" spans="1:2">
      <c r="A112">
        <v>9</v>
      </c>
      <c r="B112" t="s">
        <v>407</v>
      </c>
    </row>
    <row r="113" spans="1:2">
      <c r="A113">
        <v>10</v>
      </c>
      <c r="B113" t="s">
        <v>408</v>
      </c>
    </row>
    <row r="114" spans="1:2">
      <c r="A114">
        <v>11</v>
      </c>
      <c r="B114" t="s">
        <v>409</v>
      </c>
    </row>
    <row r="115" spans="1:2">
      <c r="A115">
        <v>12</v>
      </c>
      <c r="B115" t="s">
        <v>410</v>
      </c>
    </row>
    <row r="116" spans="1:2">
      <c r="A116">
        <v>13</v>
      </c>
      <c r="B116" t="s">
        <v>405</v>
      </c>
    </row>
    <row r="117" spans="1:2">
      <c r="A117">
        <v>14</v>
      </c>
      <c r="B117" t="s">
        <v>411</v>
      </c>
    </row>
    <row r="118" spans="1:2">
      <c r="A118">
        <v>15</v>
      </c>
      <c r="B118" t="s">
        <v>412</v>
      </c>
    </row>
    <row r="119" spans="1:2">
      <c r="A119">
        <v>16</v>
      </c>
      <c r="B119" t="s">
        <v>413</v>
      </c>
    </row>
    <row r="120" spans="1:2">
      <c r="A120">
        <v>17</v>
      </c>
      <c r="B120" t="s">
        <v>414</v>
      </c>
    </row>
    <row r="121" spans="1:2">
      <c r="A121">
        <v>18</v>
      </c>
      <c r="B121" t="s">
        <v>415</v>
      </c>
    </row>
    <row r="122" spans="1:2">
      <c r="A122">
        <v>19</v>
      </c>
      <c r="B122" t="s">
        <v>416</v>
      </c>
    </row>
    <row r="123" spans="1:2">
      <c r="A123">
        <v>20</v>
      </c>
      <c r="B123" t="s">
        <v>417</v>
      </c>
    </row>
    <row r="124" spans="1:2">
      <c r="A124">
        <v>21</v>
      </c>
      <c r="B124" t="s">
        <v>418</v>
      </c>
    </row>
    <row r="125" spans="1:2">
      <c r="A125">
        <v>22</v>
      </c>
      <c r="B125" t="s">
        <v>419</v>
      </c>
    </row>
    <row r="126" spans="1:2">
      <c r="A126">
        <v>23</v>
      </c>
      <c r="B126" t="s">
        <v>420</v>
      </c>
    </row>
    <row r="127" spans="1:2">
      <c r="A127">
        <v>24</v>
      </c>
      <c r="B127" t="s">
        <v>421</v>
      </c>
    </row>
    <row r="128" spans="1:2">
      <c r="A128">
        <v>25</v>
      </c>
      <c r="B128" t="s">
        <v>422</v>
      </c>
    </row>
    <row r="129" spans="1:2">
      <c r="A129">
        <v>26</v>
      </c>
      <c r="B129" t="s">
        <v>423</v>
      </c>
    </row>
    <row r="130" spans="1:2">
      <c r="A130">
        <v>27</v>
      </c>
      <c r="B130" t="s">
        <v>424</v>
      </c>
    </row>
    <row r="131" spans="1:2">
      <c r="A131">
        <v>28</v>
      </c>
      <c r="B131" t="s">
        <v>425</v>
      </c>
    </row>
    <row r="132" spans="1:2">
      <c r="A132">
        <v>29</v>
      </c>
      <c r="B132" t="s">
        <v>426</v>
      </c>
    </row>
    <row r="133" spans="1:2">
      <c r="A133">
        <v>30</v>
      </c>
      <c r="B133" t="s">
        <v>427</v>
      </c>
    </row>
    <row r="134" spans="1:2">
      <c r="A134">
        <v>31</v>
      </c>
      <c r="B134" t="s">
        <v>428</v>
      </c>
    </row>
    <row r="135" spans="1:2">
      <c r="A135">
        <v>32</v>
      </c>
      <c r="B135" t="s">
        <v>429</v>
      </c>
    </row>
    <row r="136" spans="1:2">
      <c r="A136">
        <v>33</v>
      </c>
      <c r="B136" t="s">
        <v>430</v>
      </c>
    </row>
    <row r="137" spans="1:2">
      <c r="A137">
        <v>34</v>
      </c>
      <c r="B137" t="s">
        <v>431</v>
      </c>
    </row>
    <row r="138" spans="1:2">
      <c r="A138">
        <v>35</v>
      </c>
      <c r="B138" t="s">
        <v>432</v>
      </c>
    </row>
    <row r="139" spans="1:2">
      <c r="A139">
        <v>36</v>
      </c>
      <c r="B139" t="s">
        <v>288</v>
      </c>
    </row>
    <row r="140" spans="1:2">
      <c r="A140">
        <v>37</v>
      </c>
      <c r="B140" t="s">
        <v>384</v>
      </c>
    </row>
    <row r="141" spans="1:2">
      <c r="A141">
        <v>38</v>
      </c>
      <c r="B141" t="s">
        <v>289</v>
      </c>
    </row>
    <row r="142" spans="1:2">
      <c r="A142">
        <v>39</v>
      </c>
      <c r="B142" t="s">
        <v>385</v>
      </c>
    </row>
    <row r="143" spans="1:2">
      <c r="A143">
        <v>40</v>
      </c>
      <c r="B143" t="s">
        <v>386</v>
      </c>
    </row>
    <row r="144" spans="1:2">
      <c r="A144">
        <v>41</v>
      </c>
      <c r="B144" t="s">
        <v>387</v>
      </c>
    </row>
    <row r="145" spans="1:2">
      <c r="A145">
        <v>42</v>
      </c>
      <c r="B145" t="s">
        <v>292</v>
      </c>
    </row>
    <row r="146" spans="1:2">
      <c r="A146">
        <v>43</v>
      </c>
      <c r="B146" t="s">
        <v>388</v>
      </c>
    </row>
    <row r="147" spans="1:2">
      <c r="A147">
        <v>44</v>
      </c>
      <c r="B147" t="s">
        <v>389</v>
      </c>
    </row>
    <row r="148" spans="1:2">
      <c r="A148">
        <v>45</v>
      </c>
      <c r="B148" t="s">
        <v>390</v>
      </c>
    </row>
    <row r="149" spans="1:2">
      <c r="A149">
        <v>46</v>
      </c>
      <c r="B149" t="s">
        <v>391</v>
      </c>
    </row>
    <row r="150" spans="1:2">
      <c r="A150">
        <v>47</v>
      </c>
      <c r="B150" t="s">
        <v>393</v>
      </c>
    </row>
    <row r="151" spans="1:2">
      <c r="A151">
        <v>48</v>
      </c>
      <c r="B151" t="s">
        <v>394</v>
      </c>
    </row>
    <row r="152" spans="1:2">
      <c r="A152">
        <v>49</v>
      </c>
      <c r="B152" t="s">
        <v>395</v>
      </c>
    </row>
    <row r="153" spans="1:2">
      <c r="A153">
        <v>50</v>
      </c>
      <c r="B153" t="s">
        <v>396</v>
      </c>
    </row>
    <row r="154" spans="1:2">
      <c r="A154">
        <v>51</v>
      </c>
      <c r="B154" t="s">
        <v>397</v>
      </c>
    </row>
    <row r="155" spans="1:2">
      <c r="A155">
        <v>52</v>
      </c>
      <c r="B155" t="s">
        <v>398</v>
      </c>
    </row>
  </sheetData>
  <sortState xmlns:xlrd2="http://schemas.microsoft.com/office/spreadsheetml/2017/richdata2" ref="A104:B155">
    <sortCondition ref="A104:A155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15EDA-88D5-409E-8771-5427792BA35A}">
  <sheetPr codeName="Feuil10">
    <pageSetUpPr fitToPage="1"/>
  </sheetPr>
  <dimension ref="A1:CK1489"/>
  <sheetViews>
    <sheetView view="pageBreakPreview" zoomScale="85" zoomScaleNormal="100" zoomScaleSheetLayoutView="85" workbookViewId="0">
      <selection activeCell="S14" sqref="S14"/>
    </sheetView>
  </sheetViews>
  <sheetFormatPr baseColWidth="10" defaultRowHeight="15"/>
  <cols>
    <col min="1" max="1" width="6.42578125" customWidth="1"/>
    <col min="2" max="2" width="29.7109375" style="139" customWidth="1"/>
    <col min="3" max="3" width="33.140625" customWidth="1"/>
    <col min="4" max="4" width="2.5703125" style="31" customWidth="1"/>
    <col min="5" max="5" width="10.85546875" style="31" customWidth="1"/>
    <col min="6" max="6" width="4.5703125" style="31" customWidth="1"/>
    <col min="7" max="7" width="3.42578125" style="31" customWidth="1"/>
    <col min="8" max="8" width="4" style="31" customWidth="1"/>
    <col min="9" max="9" width="5.7109375" style="31" customWidth="1"/>
    <col min="10" max="10" width="5.42578125" hidden="1" customWidth="1"/>
    <col min="11" max="11" width="4.85546875" customWidth="1"/>
    <col min="12" max="12" width="4" hidden="1" customWidth="1"/>
    <col min="13" max="14" width="5.85546875" hidden="1" customWidth="1"/>
    <col min="15" max="17" width="7.7109375" hidden="1" customWidth="1"/>
    <col min="18" max="69" width="6.28515625" customWidth="1"/>
    <col min="70" max="70" width="121.7109375" customWidth="1"/>
    <col min="71" max="71" width="4.7109375" customWidth="1"/>
    <col min="72" max="72" width="5.42578125" customWidth="1"/>
    <col min="73" max="73" width="3.5703125" customWidth="1"/>
    <col min="74" max="74" width="42.28515625" customWidth="1"/>
  </cols>
  <sheetData>
    <row r="1" spans="1:89" ht="18.75">
      <c r="A1" s="213" t="s">
        <v>858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</row>
    <row r="2" spans="1:89" s="14" customFormat="1" ht="266.25" customHeight="1">
      <c r="A2" s="23"/>
      <c r="B2" s="137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</row>
    <row r="3" spans="1:89" ht="21" customHeight="1">
      <c r="A3" s="25"/>
      <c r="B3" s="137"/>
      <c r="C3" s="14"/>
      <c r="D3" s="32"/>
      <c r="E3" s="33"/>
      <c r="F3" s="28"/>
      <c r="G3" s="28"/>
      <c r="H3" s="28"/>
      <c r="I3" s="28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</row>
    <row r="4" spans="1:89" ht="25.5" customHeight="1">
      <c r="A4" s="156" t="s">
        <v>434</v>
      </c>
      <c r="B4" s="138"/>
      <c r="C4" s="35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10"/>
      <c r="R4" s="211" t="s">
        <v>492</v>
      </c>
      <c r="S4" s="212"/>
      <c r="T4" s="212"/>
      <c r="U4" s="212"/>
    </row>
    <row r="5" spans="1:89" ht="33" customHeight="1">
      <c r="A5" s="20" t="s">
        <v>367</v>
      </c>
      <c r="B5" s="70" t="s">
        <v>368</v>
      </c>
      <c r="C5" s="70" t="s">
        <v>369</v>
      </c>
      <c r="D5" s="71" t="s">
        <v>370</v>
      </c>
      <c r="E5" s="74" t="s">
        <v>371</v>
      </c>
      <c r="F5" s="72" t="s">
        <v>372</v>
      </c>
      <c r="G5" s="71" t="s">
        <v>373</v>
      </c>
      <c r="H5" s="72" t="s">
        <v>374</v>
      </c>
      <c r="I5" s="73" t="s">
        <v>375</v>
      </c>
      <c r="J5" s="68" t="s">
        <v>376</v>
      </c>
      <c r="K5" s="68" t="s">
        <v>125</v>
      </c>
      <c r="L5" s="68" t="s">
        <v>377</v>
      </c>
      <c r="M5" s="68" t="s">
        <v>381</v>
      </c>
      <c r="N5" s="68"/>
      <c r="O5" s="74" t="s">
        <v>378</v>
      </c>
      <c r="P5" s="74" t="s">
        <v>379</v>
      </c>
      <c r="Q5" s="75" t="s">
        <v>380</v>
      </c>
      <c r="R5" s="78"/>
      <c r="S5" s="22"/>
      <c r="T5" s="22"/>
      <c r="U5" s="22"/>
    </row>
    <row r="6" spans="1:89" ht="20.100000000000001" customHeight="1">
      <c r="A6" s="108" t="str">
        <f>IF(Commande!A15&lt;&gt;"",Commande!A15,"")</f>
        <v/>
      </c>
      <c r="B6" s="215" t="str">
        <f>IF(Commande!B15&lt;&gt;"",Commande!B15,"")</f>
        <v>Plantes pour compositions d'automne</v>
      </c>
      <c r="C6" s="216"/>
      <c r="D6" s="110" t="str">
        <f>IF(Commande!D15&lt;&gt;"",Commande!D15,"")</f>
        <v/>
      </c>
      <c r="E6" s="110" t="str">
        <f>IF(Commande!E15&lt;&gt;"",Commande!E15,"")</f>
        <v/>
      </c>
      <c r="F6" s="110" t="str">
        <f>IF(Commande!G15&lt;&gt;"",Commande!G15,"")</f>
        <v/>
      </c>
      <c r="G6" s="136" t="str">
        <f>IF(Commande!F15&lt;&gt;"",Commande!F15,"")</f>
        <v/>
      </c>
      <c r="H6" s="110" t="str">
        <f>IF(Commande!H15&lt;&gt;"",Commande!H15,"")</f>
        <v/>
      </c>
      <c r="I6" s="111" t="str">
        <f>IF(Commande!I15&lt;&gt;"",Commande!I15,"")</f>
        <v/>
      </c>
      <c r="J6" s="109" t="str">
        <f>IF(Commande!J15&lt;&gt;"",Commande!J15,"")</f>
        <v>G</v>
      </c>
      <c r="K6" s="109" t="str">
        <f>IF(Commande!K15&lt;&gt;"",Commande!K15,"")</f>
        <v/>
      </c>
      <c r="L6" s="109" t="str">
        <f>IF(Commande!L15&lt;&gt;"",Commande!L15,"")</f>
        <v/>
      </c>
      <c r="M6" s="109">
        <f>IF(Commande!M15&lt;&gt;"",Commande!M15,"")</f>
        <v>1</v>
      </c>
      <c r="N6" s="109"/>
      <c r="O6" s="17" t="str">
        <f>IF(Commande!O15&lt;&gt;"",Commande!O15,"")</f>
        <v/>
      </c>
      <c r="P6" s="17" t="str">
        <f>IF(Commande!P15&lt;&gt;"",Commande!P15,"")</f>
        <v/>
      </c>
      <c r="Q6" s="17" t="str">
        <f>IF(Commande!Q15&lt;&gt;"",Commande!Q15,"")</f>
        <v/>
      </c>
      <c r="R6" s="112" t="str">
        <f>IF(Commande!AA15&lt;&gt;"",Commande!AA15,"")</f>
        <v/>
      </c>
      <c r="S6" s="113" t="str">
        <f>IF(Commande!AB15&lt;&gt;"",Commande!AB15,"")</f>
        <v/>
      </c>
      <c r="T6" s="113" t="str">
        <f>IF(Commande!AC15&lt;&gt;"",Commande!AC15,"")</f>
        <v/>
      </c>
      <c r="U6" s="113" t="str">
        <f>IF(Commande!AD15&lt;&gt;"",Commande!AD15,"")</f>
        <v/>
      </c>
    </row>
    <row r="7" spans="1:89" ht="20.100000000000001" customHeight="1">
      <c r="A7" s="140">
        <f>IF(Commande!A17&lt;&gt;"",Commande!A17,"")</f>
        <v>26645</v>
      </c>
      <c r="B7" s="141" t="str">
        <f>IF(Commande!B17&lt;&gt;"",Commande!B17,"")</f>
        <v>AJUGA REPTANS</v>
      </c>
      <c r="C7" s="141" t="str">
        <f>IF(Commande!C17&lt;&gt;"",Commande!C17,"")</f>
        <v>Burgundy Glow</v>
      </c>
      <c r="D7" s="142" t="str">
        <f>IF(Commande!D17&lt;&gt;"",Commande!D17,"")</f>
        <v>B</v>
      </c>
      <c r="E7" s="142" t="str">
        <f>IF(Commande!E17&lt;&gt;"",Commande!E17,"")</f>
        <v>M 3 cm X60</v>
      </c>
      <c r="F7" s="143">
        <f>IF(Commande!G17&lt;&gt;"",Commande!G17,"")</f>
        <v>30</v>
      </c>
      <c r="G7" s="143">
        <f>IF(Commande!F17&lt;&gt;"",Commande!F17,"")</f>
        <v>6</v>
      </c>
      <c r="H7" s="143" t="str">
        <f>IF(Commande!H17&lt;&gt;"",Commande!H17,"")</f>
        <v>A</v>
      </c>
      <c r="I7" s="144" t="str">
        <f>IF(Commande!I17&lt;&gt;"",Commande!I17,"")</f>
        <v/>
      </c>
      <c r="J7" s="145" t="str">
        <f>IF(Commande!J17&lt;&gt;"",Commande!J17,"")</f>
        <v>S7</v>
      </c>
      <c r="K7" s="141" t="str">
        <f>IF(Commande!K17&lt;&gt;"",Commande!K17,"")</f>
        <v/>
      </c>
      <c r="L7" s="141" t="str">
        <f>IF(Commande!L17&lt;&gt;"",Commande!L17,"")</f>
        <v>M3</v>
      </c>
      <c r="M7" s="145">
        <f>IF(Commande!M17&lt;&gt;"",Commande!M17,"")</f>
        <v>3</v>
      </c>
      <c r="N7" s="145"/>
      <c r="O7" s="17">
        <f>IF(Commande!O17&lt;&gt;"",Commande!O17,"")</f>
        <v>0</v>
      </c>
      <c r="P7" s="17">
        <f>IF(Commande!P17&lt;&gt;"",Commande!P17,"")</f>
        <v>0</v>
      </c>
      <c r="Q7" s="17">
        <f>IF(Commande!Q17&lt;&gt;"",Commande!Q17,"")</f>
        <v>0</v>
      </c>
      <c r="R7" s="146"/>
      <c r="S7" s="147"/>
      <c r="T7" s="147"/>
      <c r="U7" s="147"/>
    </row>
    <row r="8" spans="1:89" ht="20.100000000000001" customHeight="1">
      <c r="A8" s="148">
        <f>IF(Commande!A18&lt;&gt;"",Commande!A18,"")</f>
        <v>26646</v>
      </c>
      <c r="B8" s="149" t="str">
        <f>IF(Commande!B18&lt;&gt;"",Commande!B18,"")</f>
        <v>AJUGA REPTANS</v>
      </c>
      <c r="C8" s="149" t="str">
        <f>IF(Commande!C18&lt;&gt;"",Commande!C18,"")</f>
        <v>Mahogany</v>
      </c>
      <c r="D8" s="150" t="str">
        <f>IF(Commande!D18&lt;&gt;"",Commande!D18,"")</f>
        <v>B</v>
      </c>
      <c r="E8" s="150" t="str">
        <f>IF(Commande!E18&lt;&gt;"",Commande!E18,"")</f>
        <v>M 3 cm X60</v>
      </c>
      <c r="F8" s="151">
        <f>IF(Commande!G18&lt;&gt;"",Commande!G18,"")</f>
        <v>30</v>
      </c>
      <c r="G8" s="151">
        <f>IF(Commande!F18&lt;&gt;"",Commande!F18,"")</f>
        <v>6</v>
      </c>
      <c r="H8" s="151" t="str">
        <f>IF(Commande!H18&lt;&gt;"",Commande!H18,"")</f>
        <v>A</v>
      </c>
      <c r="I8" s="152" t="str">
        <f>IF(Commande!I18&lt;&gt;"",Commande!I18,"")</f>
        <v/>
      </c>
      <c r="J8" s="149" t="str">
        <f>IF(Commande!J18&lt;&gt;"",Commande!J18,"")</f>
        <v>S7</v>
      </c>
      <c r="K8" s="149" t="str">
        <f>IF(Commande!K18&lt;&gt;"",Commande!K18,"")</f>
        <v/>
      </c>
      <c r="L8" s="149" t="str">
        <f>IF(Commande!L18&lt;&gt;"",Commande!L18,"")</f>
        <v>M3</v>
      </c>
      <c r="M8" s="153">
        <f>IF(Commande!M18&lt;&gt;"",Commande!M18,"")</f>
        <v>4</v>
      </c>
      <c r="N8" s="153"/>
      <c r="O8" s="17">
        <f>IF(Commande!O18&lt;&gt;"",Commande!O18,"")</f>
        <v>0</v>
      </c>
      <c r="P8" s="17">
        <f>IF(Commande!P18&lt;&gt;"",Commande!P18,"")</f>
        <v>0</v>
      </c>
      <c r="Q8" s="17">
        <f>IF(Commande!Q18&lt;&gt;"",Commande!Q18,"")</f>
        <v>0</v>
      </c>
      <c r="R8" s="154"/>
      <c r="S8" s="155"/>
      <c r="T8" s="155"/>
      <c r="U8" s="155"/>
    </row>
    <row r="9" spans="1:89" ht="24" customHeight="1">
      <c r="A9" s="140">
        <f>IF(Commande!A19&lt;&gt;"",Commande!A19,"")</f>
        <v>3284</v>
      </c>
      <c r="B9" s="141" t="str">
        <f>IF(Commande!B19&lt;&gt;"",Commande!B19,"")</f>
        <v>ALTERNANTHERA PARONYCHIOÏDES</v>
      </c>
      <c r="C9" s="141" t="str">
        <f>IF(Commande!C19&lt;&gt;"",Commande!C19,"")</f>
        <v>Aurea</v>
      </c>
      <c r="D9" s="142" t="str">
        <f>IF(Commande!D19&lt;&gt;"",Commande!D19,"")</f>
        <v>B</v>
      </c>
      <c r="E9" s="142" t="str">
        <f>IF(Commande!E19&lt;&gt;"",Commande!E19,"")</f>
        <v>M 3 cm X60</v>
      </c>
      <c r="F9" s="143">
        <f>IF(Commande!G19&lt;&gt;"",Commande!G19,"")</f>
        <v>30</v>
      </c>
      <c r="G9" s="143">
        <f>IF(Commande!F19&lt;&gt;"",Commande!F19,"")</f>
        <v>8</v>
      </c>
      <c r="H9" s="143" t="str">
        <f>IF(Commande!H19&lt;&gt;"",Commande!H19,"")</f>
        <v>B</v>
      </c>
      <c r="I9" s="144" t="str">
        <f>IF(Commande!I19&lt;&gt;"",Commande!I19,"")</f>
        <v/>
      </c>
      <c r="J9" s="145" t="str">
        <f>IF(Commande!J19&lt;&gt;"",Commande!J19,"")</f>
        <v>S7</v>
      </c>
      <c r="K9" s="141" t="str">
        <f>IF(Commande!K19&lt;&gt;"",Commande!K19,"")</f>
        <v/>
      </c>
      <c r="L9" s="141" t="str">
        <f>IF(Commande!L19&lt;&gt;"",Commande!L19,"")</f>
        <v>M3</v>
      </c>
      <c r="M9" s="145">
        <f>IF(Commande!M19&lt;&gt;"",Commande!M19,"")</f>
        <v>5</v>
      </c>
      <c r="N9" s="145"/>
      <c r="O9" s="17">
        <f>IF(Commande!O19&lt;&gt;"",Commande!O19,"")</f>
        <v>0</v>
      </c>
      <c r="P9" s="17">
        <f>IF(Commande!P19&lt;&gt;"",Commande!P19,"")</f>
        <v>0</v>
      </c>
      <c r="Q9" s="17">
        <f>IF(Commande!Q19&lt;&gt;"",Commande!Q19,"")</f>
        <v>0</v>
      </c>
      <c r="R9" s="146"/>
      <c r="S9" s="147"/>
      <c r="T9" s="147"/>
      <c r="U9" s="147"/>
    </row>
    <row r="10" spans="1:89" ht="24" customHeight="1">
      <c r="A10" s="148">
        <f>IF(Commande!A20&lt;&gt;"",Commande!A20,"")</f>
        <v>14189</v>
      </c>
      <c r="B10" s="149" t="str">
        <f>IF(Commande!B20&lt;&gt;"",Commande!B20,"")</f>
        <v>ALTERNANTHERA PARONYCHIOÏDES</v>
      </c>
      <c r="C10" s="149" t="str">
        <f>IF(Commande!C20&lt;&gt;"",Commande!C20,"")</f>
        <v>Little romance</v>
      </c>
      <c r="D10" s="150" t="str">
        <f>IF(Commande!D20&lt;&gt;"",Commande!D20,"")</f>
        <v>B</v>
      </c>
      <c r="E10" s="150" t="str">
        <f>IF(Commande!E20&lt;&gt;"",Commande!E20,"")</f>
        <v>M 3 cm X60</v>
      </c>
      <c r="F10" s="151">
        <f>IF(Commande!G20&lt;&gt;"",Commande!G20,"")</f>
        <v>30</v>
      </c>
      <c r="G10" s="151">
        <f>IF(Commande!F20&lt;&gt;"",Commande!F20,"")</f>
        <v>6</v>
      </c>
      <c r="H10" s="151" t="str">
        <f>IF(Commande!H20&lt;&gt;"",Commande!H20,"")</f>
        <v>B</v>
      </c>
      <c r="I10" s="152">
        <f>IF(Commande!I20&lt;&gt;"",Commande!I20,"")</f>
        <v>0.06</v>
      </c>
      <c r="J10" s="149" t="str">
        <f>IF(Commande!J20&lt;&gt;"",Commande!J20,"")</f>
        <v>S7</v>
      </c>
      <c r="K10" s="149" t="str">
        <f>IF(Commande!K20&lt;&gt;"",Commande!K20,"")</f>
        <v/>
      </c>
      <c r="L10" s="149" t="str">
        <f>IF(Commande!L20&lt;&gt;"",Commande!L20,"")</f>
        <v>M3</v>
      </c>
      <c r="M10" s="153">
        <f>IF(Commande!M20&lt;&gt;"",Commande!M20,"")</f>
        <v>6</v>
      </c>
      <c r="N10" s="153"/>
      <c r="O10" s="17">
        <f>IF(Commande!O20&lt;&gt;"",Commande!O20,"")</f>
        <v>0</v>
      </c>
      <c r="P10" s="17">
        <f>IF(Commande!P20&lt;&gt;"",Commande!P20,"")</f>
        <v>0</v>
      </c>
      <c r="Q10" s="17">
        <f>IF(Commande!Q20&lt;&gt;"",Commande!Q20,"")</f>
        <v>0</v>
      </c>
      <c r="R10" s="154"/>
      <c r="S10" s="155"/>
      <c r="T10" s="155"/>
      <c r="U10" s="155"/>
    </row>
    <row r="11" spans="1:89" ht="24" customHeight="1">
      <c r="A11" s="140">
        <f>IF(Commande!A21&lt;&gt;"",Commande!A21,"")</f>
        <v>3653</v>
      </c>
      <c r="B11" s="141" t="str">
        <f>IF(Commande!B21&lt;&gt;"",Commande!B21,"")</f>
        <v>ALTERNANTHERA PARONYCHIOÏDES</v>
      </c>
      <c r="C11" s="141" t="str">
        <f>IF(Commande!C21&lt;&gt;"",Commande!C21,"")</f>
        <v>Rubra</v>
      </c>
      <c r="D11" s="142" t="str">
        <f>IF(Commande!D21&lt;&gt;"",Commande!D21,"")</f>
        <v>B</v>
      </c>
      <c r="E11" s="142" t="str">
        <f>IF(Commande!E21&lt;&gt;"",Commande!E21,"")</f>
        <v>M 3 cm X60</v>
      </c>
      <c r="F11" s="143">
        <f>IF(Commande!G21&lt;&gt;"",Commande!G21,"")</f>
        <v>30</v>
      </c>
      <c r="G11" s="143">
        <f>IF(Commande!F21&lt;&gt;"",Commande!F21,"")</f>
        <v>8</v>
      </c>
      <c r="H11" s="143" t="str">
        <f>IF(Commande!H21&lt;&gt;"",Commande!H21,"")</f>
        <v>B</v>
      </c>
      <c r="I11" s="144" t="str">
        <f>IF(Commande!I21&lt;&gt;"",Commande!I21,"")</f>
        <v/>
      </c>
      <c r="J11" s="145" t="str">
        <f>IF(Commande!J21&lt;&gt;"",Commande!J21,"")</f>
        <v>S7</v>
      </c>
      <c r="K11" s="141" t="str">
        <f>IF(Commande!K21&lt;&gt;"",Commande!K21,"")</f>
        <v/>
      </c>
      <c r="L11" s="141" t="str">
        <f>IF(Commande!L21&lt;&gt;"",Commande!L21,"")</f>
        <v>M3</v>
      </c>
      <c r="M11" s="145">
        <f>IF(Commande!M21&lt;&gt;"",Commande!M21,"")</f>
        <v>7</v>
      </c>
      <c r="N11" s="145"/>
      <c r="O11" s="17">
        <f>IF(Commande!O21&lt;&gt;"",Commande!O21,"")</f>
        <v>0</v>
      </c>
      <c r="P11" s="17">
        <f>IF(Commande!P21&lt;&gt;"",Commande!P21,"")</f>
        <v>0</v>
      </c>
      <c r="Q11" s="17">
        <f>IF(Commande!Q21&lt;&gt;"",Commande!Q21,"")</f>
        <v>0</v>
      </c>
      <c r="R11" s="146"/>
      <c r="S11" s="147"/>
      <c r="T11" s="147"/>
      <c r="U11" s="147"/>
    </row>
    <row r="12" spans="1:89" ht="20.100000000000001" customHeight="1">
      <c r="A12" s="140">
        <f>IF(Commande!A22&lt;&gt;"",Commande!A22,"")</f>
        <v>10629</v>
      </c>
      <c r="B12" s="141" t="str">
        <f>IF(Commande!B22&lt;&gt;"",Commande!B22,"")</f>
        <v>CALOCEPHALUS</v>
      </c>
      <c r="C12" s="141" t="str">
        <f>IF(Commande!C22&lt;&gt;"",Commande!C22,"")</f>
        <v>Brownii</v>
      </c>
      <c r="D12" s="142" t="str">
        <f>IF(Commande!D22&lt;&gt;"",Commande!D22,"")</f>
        <v>B</v>
      </c>
      <c r="E12" s="142" t="str">
        <f>IF(Commande!E22&lt;&gt;"",Commande!E22,"")</f>
        <v>M 3 cm X60</v>
      </c>
      <c r="F12" s="143">
        <f>IF(Commande!G22&lt;&gt;"",Commande!G22,"")</f>
        <v>30</v>
      </c>
      <c r="G12" s="143">
        <f>IF(Commande!F22&lt;&gt;"",Commande!F22,"")</f>
        <v>12</v>
      </c>
      <c r="H12" s="143" t="str">
        <f>IF(Commande!H22&lt;&gt;"",Commande!H22,"")</f>
        <v>E</v>
      </c>
      <c r="I12" s="144" t="str">
        <f>IF(Commande!I22&lt;&gt;"",Commande!I22,"")</f>
        <v/>
      </c>
      <c r="J12" s="145" t="str">
        <f>IF(Commande!J22&lt;&gt;"",Commande!J22,"")</f>
        <v>S10</v>
      </c>
      <c r="K12" s="141" t="str">
        <f>IF(Commande!K22&lt;&gt;"",Commande!K22,"")</f>
        <v/>
      </c>
      <c r="L12" s="141" t="str">
        <f>IF(Commande!L22&lt;&gt;"",Commande!L22,"")</f>
        <v>M3</v>
      </c>
      <c r="M12" s="145">
        <f>IF(Commande!M22&lt;&gt;"",Commande!M22,"")</f>
        <v>9</v>
      </c>
      <c r="N12" s="145"/>
      <c r="O12" s="17">
        <f>IF(Commande!O22&lt;&gt;"",Commande!O22,"")</f>
        <v>0</v>
      </c>
      <c r="P12" s="17">
        <f>IF(Commande!P22&lt;&gt;"",Commande!P22,"")</f>
        <v>0</v>
      </c>
      <c r="Q12" s="17">
        <f>IF(Commande!Q22&lt;&gt;"",Commande!Q22,"")</f>
        <v>0</v>
      </c>
      <c r="R12" s="146"/>
      <c r="S12" s="147"/>
      <c r="T12" s="147"/>
      <c r="U12" s="147"/>
    </row>
    <row r="13" spans="1:89" ht="20.100000000000001" customHeight="1">
      <c r="A13" s="148">
        <f>IF(Commande!A23&lt;&gt;"",Commande!A23,"")</f>
        <v>25161</v>
      </c>
      <c r="B13" s="149" t="str">
        <f>IF(Commande!B23&lt;&gt;"",Commande!B23,"")</f>
        <v>CAREX Albula</v>
      </c>
      <c r="C13" s="149" t="str">
        <f>IF(Commande!C23&lt;&gt;"",Commande!C23,"")</f>
        <v>Frosted curls</v>
      </c>
      <c r="D13" s="150" t="str">
        <f>IF(Commande!D23&lt;&gt;"",Commande!D23,"")</f>
        <v>S</v>
      </c>
      <c r="E13" s="150" t="str">
        <f>IF(Commande!E23&lt;&gt;"",Commande!E23,"")</f>
        <v>M 3 cm X60</v>
      </c>
      <c r="F13" s="151">
        <f>IF(Commande!G23&lt;&gt;"",Commande!G23,"")</f>
        <v>30</v>
      </c>
      <c r="G13" s="151">
        <f>IF(Commande!F23&lt;&gt;"",Commande!F23,"")</f>
        <v>14</v>
      </c>
      <c r="H13" s="151" t="str">
        <f>IF(Commande!H23&lt;&gt;"",Commande!H23,"")</f>
        <v>A</v>
      </c>
      <c r="I13" s="152" t="str">
        <f>IF(Commande!I23&lt;&gt;"",Commande!I23,"")</f>
        <v/>
      </c>
      <c r="J13" s="149" t="str">
        <f>IF(Commande!J23&lt;&gt;"",Commande!J23,"")</f>
        <v>S4</v>
      </c>
      <c r="K13" s="149" t="str">
        <f>IF(Commande!K23&lt;&gt;"",Commande!K23,"")</f>
        <v/>
      </c>
      <c r="L13" s="149" t="str">
        <f>IF(Commande!L23&lt;&gt;"",Commande!L23,"")</f>
        <v>M3</v>
      </c>
      <c r="M13" s="153">
        <f>IF(Commande!M23&lt;&gt;"",Commande!M23,"")</f>
        <v>10</v>
      </c>
      <c r="N13" s="153"/>
      <c r="O13" s="17">
        <f>IF(Commande!O23&lt;&gt;"",Commande!O23,"")</f>
        <v>0</v>
      </c>
      <c r="P13" s="17">
        <f>IF(Commande!P23&lt;&gt;"",Commande!P23,"")</f>
        <v>0</v>
      </c>
      <c r="Q13" s="17">
        <f>IF(Commande!Q23&lt;&gt;"",Commande!Q23,"")</f>
        <v>0</v>
      </c>
      <c r="R13" s="154"/>
      <c r="S13" s="155"/>
      <c r="T13" s="155"/>
      <c r="U13" s="155"/>
    </row>
    <row r="14" spans="1:89" ht="20.100000000000001" customHeight="1">
      <c r="A14" s="140">
        <f>IF(Commande!A24&lt;&gt;"",Commande!A24,"")</f>
        <v>13571</v>
      </c>
      <c r="B14" s="141" t="str">
        <f>IF(Commande!B24&lt;&gt;"",Commande!B24,"")</f>
        <v>CAREX Buchananii</v>
      </c>
      <c r="C14" s="141" t="str">
        <f>IF(Commande!C24&lt;&gt;"",Commande!C24,"")</f>
        <v xml:space="preserve">Red rooster </v>
      </c>
      <c r="D14" s="142" t="str">
        <f>IF(Commande!D24&lt;&gt;"",Commande!D24,"")</f>
        <v>S</v>
      </c>
      <c r="E14" s="142" t="str">
        <f>IF(Commande!E24&lt;&gt;"",Commande!E24,"")</f>
        <v>M 3 cm X60</v>
      </c>
      <c r="F14" s="143">
        <f>IF(Commande!G24&lt;&gt;"",Commande!G24,"")</f>
        <v>30</v>
      </c>
      <c r="G14" s="143">
        <f>IF(Commande!F24&lt;&gt;"",Commande!F24,"")</f>
        <v>14</v>
      </c>
      <c r="H14" s="143" t="str">
        <f>IF(Commande!H24&lt;&gt;"",Commande!H24,"")</f>
        <v>A</v>
      </c>
      <c r="I14" s="144" t="str">
        <f>IF(Commande!I24&lt;&gt;"",Commande!I24,"")</f>
        <v/>
      </c>
      <c r="J14" s="145" t="str">
        <f>IF(Commande!J24&lt;&gt;"",Commande!J24,"")</f>
        <v>S4</v>
      </c>
      <c r="K14" s="141" t="str">
        <f>IF(Commande!K24&lt;&gt;"",Commande!K24,"")</f>
        <v/>
      </c>
      <c r="L14" s="141" t="str">
        <f>IF(Commande!L24&lt;&gt;"",Commande!L24,"")</f>
        <v>M3</v>
      </c>
      <c r="M14" s="145">
        <f>IF(Commande!M24&lt;&gt;"",Commande!M24,"")</f>
        <v>11</v>
      </c>
      <c r="N14" s="145"/>
      <c r="O14" s="17">
        <f>IF(Commande!O24&lt;&gt;"",Commande!O24,"")</f>
        <v>0</v>
      </c>
      <c r="P14" s="17">
        <f>IF(Commande!P24&lt;&gt;"",Commande!P24,"")</f>
        <v>0</v>
      </c>
      <c r="Q14" s="17">
        <f>IF(Commande!Q24&lt;&gt;"",Commande!Q24,"")</f>
        <v>0</v>
      </c>
      <c r="R14" s="146"/>
      <c r="S14" s="147"/>
      <c r="T14" s="147"/>
      <c r="U14" s="147"/>
    </row>
    <row r="15" spans="1:89" ht="20.100000000000001" customHeight="1">
      <c r="A15" s="148">
        <f>IF(Commande!A25&lt;&gt;"",Commande!A25,"")</f>
        <v>15429</v>
      </c>
      <c r="B15" s="149" t="str">
        <f>IF(Commande!B25&lt;&gt;"",Commande!B25,"")</f>
        <v>CAREX Howardii</v>
      </c>
      <c r="C15" s="149" t="str">
        <f>IF(Commande!C25&lt;&gt;"",Commande!C25,"")</f>
        <v xml:space="preserve">Phoenix green </v>
      </c>
      <c r="D15" s="150" t="str">
        <f>IF(Commande!D25&lt;&gt;"",Commande!D25,"")</f>
        <v>S</v>
      </c>
      <c r="E15" s="150" t="str">
        <f>IF(Commande!E25&lt;&gt;"",Commande!E25,"")</f>
        <v>M 3 cm X60</v>
      </c>
      <c r="F15" s="151">
        <f>IF(Commande!G25&lt;&gt;"",Commande!G25,"")</f>
        <v>30</v>
      </c>
      <c r="G15" s="151">
        <f>IF(Commande!F25&lt;&gt;"",Commande!F25,"")</f>
        <v>12</v>
      </c>
      <c r="H15" s="151" t="str">
        <f>IF(Commande!H25&lt;&gt;"",Commande!H25,"")</f>
        <v>A</v>
      </c>
      <c r="I15" s="152" t="str">
        <f>IF(Commande!I25&lt;&gt;"",Commande!I25,"")</f>
        <v/>
      </c>
      <c r="J15" s="149" t="str">
        <f>IF(Commande!J25&lt;&gt;"",Commande!J25,"")</f>
        <v>S4</v>
      </c>
      <c r="K15" s="149" t="str">
        <f>IF(Commande!K25&lt;&gt;"",Commande!K25,"")</f>
        <v/>
      </c>
      <c r="L15" s="149" t="str">
        <f>IF(Commande!L25&lt;&gt;"",Commande!L25,"")</f>
        <v>M3</v>
      </c>
      <c r="M15" s="153">
        <f>IF(Commande!M25&lt;&gt;"",Commande!M25,"")</f>
        <v>12</v>
      </c>
      <c r="N15" s="153"/>
      <c r="O15" s="17">
        <f>IF(Commande!O25&lt;&gt;"",Commande!O25,"")</f>
        <v>0</v>
      </c>
      <c r="P15" s="17">
        <f>IF(Commande!P25&lt;&gt;"",Commande!P25,"")</f>
        <v>0</v>
      </c>
      <c r="Q15" s="17">
        <f>IF(Commande!Q25&lt;&gt;"",Commande!Q25,"")</f>
        <v>0</v>
      </c>
      <c r="R15" s="154"/>
      <c r="S15" s="155"/>
      <c r="T15" s="155"/>
      <c r="U15" s="155"/>
    </row>
    <row r="16" spans="1:89" ht="20.100000000000001" customHeight="1">
      <c r="A16" s="140">
        <f>IF(Commande!A26&lt;&gt;"",Commande!A26,"")</f>
        <v>13673</v>
      </c>
      <c r="B16" s="141" t="str">
        <f>IF(Commande!B26&lt;&gt;"",Commande!B26,"")</f>
        <v>CAREX Testacea</v>
      </c>
      <c r="C16" s="141" t="str">
        <f>IF(Commande!C26&lt;&gt;"",Commande!C26,"")</f>
        <v>Prairie fire</v>
      </c>
      <c r="D16" s="142" t="str">
        <f>IF(Commande!D26&lt;&gt;"",Commande!D26,"")</f>
        <v>S</v>
      </c>
      <c r="E16" s="142" t="str">
        <f>IF(Commande!E26&lt;&gt;"",Commande!E26,"")</f>
        <v>M 3 cm X60</v>
      </c>
      <c r="F16" s="143">
        <f>IF(Commande!G26&lt;&gt;"",Commande!G26,"")</f>
        <v>30</v>
      </c>
      <c r="G16" s="143">
        <f>IF(Commande!F26&lt;&gt;"",Commande!F26,"")</f>
        <v>10</v>
      </c>
      <c r="H16" s="143" t="str">
        <f>IF(Commande!H26&lt;&gt;"",Commande!H26,"")</f>
        <v>D</v>
      </c>
      <c r="I16" s="144" t="str">
        <f>IF(Commande!I26&lt;&gt;"",Commande!I26,"")</f>
        <v/>
      </c>
      <c r="J16" s="145" t="str">
        <f>IF(Commande!J26&lt;&gt;"",Commande!J26,"")</f>
        <v>S4</v>
      </c>
      <c r="K16" s="141" t="str">
        <f>IF(Commande!K26&lt;&gt;"",Commande!K26,"")</f>
        <v/>
      </c>
      <c r="L16" s="141" t="str">
        <f>IF(Commande!L26&lt;&gt;"",Commande!L26,"")</f>
        <v>M3</v>
      </c>
      <c r="M16" s="145">
        <f>IF(Commande!M26&lt;&gt;"",Commande!M26,"")</f>
        <v>13</v>
      </c>
      <c r="N16" s="145"/>
      <c r="O16" s="17">
        <f>IF(Commande!O26&lt;&gt;"",Commande!O26,"")</f>
        <v>0</v>
      </c>
      <c r="P16" s="17">
        <f>IF(Commande!P26&lt;&gt;"",Commande!P26,"")</f>
        <v>0</v>
      </c>
      <c r="Q16" s="17">
        <f>IF(Commande!Q26&lt;&gt;"",Commande!Q26,"")</f>
        <v>0</v>
      </c>
      <c r="R16" s="146"/>
      <c r="S16" s="147"/>
      <c r="T16" s="147"/>
      <c r="U16" s="147"/>
    </row>
    <row r="17" spans="1:21" ht="20.100000000000001" customHeight="1">
      <c r="A17" s="148">
        <f>IF(Commande!A27&lt;&gt;"",Commande!A27,"")</f>
        <v>2361</v>
      </c>
      <c r="B17" s="149" t="str">
        <f>IF(Commande!B27&lt;&gt;"",Commande!B27,"")</f>
        <v>CHLOROPHYTUM</v>
      </c>
      <c r="C17" s="149" t="str">
        <f>IF(Commande!C27&lt;&gt;"",Commande!C27,"")</f>
        <v>Elatum</v>
      </c>
      <c r="D17" s="150" t="str">
        <f>IF(Commande!D27&lt;&gt;"",Commande!D27,"")</f>
        <v>B</v>
      </c>
      <c r="E17" s="150" t="str">
        <f>IF(Commande!E27&lt;&gt;"",Commande!E27,"")</f>
        <v>M 3 cm X60</v>
      </c>
      <c r="F17" s="151">
        <f>IF(Commande!G27&lt;&gt;"",Commande!G27,"")</f>
        <v>30</v>
      </c>
      <c r="G17" s="151">
        <f>IF(Commande!F27&lt;&gt;"",Commande!F27,"")</f>
        <v>6</v>
      </c>
      <c r="H17" s="151" t="str">
        <f>IF(Commande!H27&lt;&gt;"",Commande!H27,"")</f>
        <v>A</v>
      </c>
      <c r="I17" s="152" t="str">
        <f>IF(Commande!I27&lt;&gt;"",Commande!I27,"")</f>
        <v/>
      </c>
      <c r="J17" s="149" t="str">
        <f>IF(Commande!J27&lt;&gt;"",Commande!J27,"")</f>
        <v>S3B</v>
      </c>
      <c r="K17" s="149" t="str">
        <f>IF(Commande!K27&lt;&gt;"",Commande!K27,"")</f>
        <v/>
      </c>
      <c r="L17" s="149" t="str">
        <f>IF(Commande!L27&lt;&gt;"",Commande!L27,"")</f>
        <v>M3</v>
      </c>
      <c r="M17" s="153">
        <f>IF(Commande!M27&lt;&gt;"",Commande!M27,"")</f>
        <v>14</v>
      </c>
      <c r="N17" s="153"/>
      <c r="O17" s="17">
        <f>IF(Commande!O27&lt;&gt;"",Commande!O27,"")</f>
        <v>0</v>
      </c>
      <c r="P17" s="17">
        <f>IF(Commande!P27&lt;&gt;"",Commande!P27,"")</f>
        <v>0</v>
      </c>
      <c r="Q17" s="17">
        <f>IF(Commande!Q27&lt;&gt;"",Commande!Q27,"")</f>
        <v>0</v>
      </c>
      <c r="R17" s="154"/>
      <c r="S17" s="155"/>
      <c r="T17" s="155"/>
      <c r="U17" s="155"/>
    </row>
    <row r="18" spans="1:21" ht="20.100000000000001" customHeight="1">
      <c r="A18" s="140">
        <f>IF(Commande!A28&lt;&gt;"",Commande!A28,"")</f>
        <v>14598</v>
      </c>
      <c r="B18" s="141" t="str">
        <f>IF(Commande!B28&lt;&gt;"",Commande!B28,"")</f>
        <v>CHLOROPHYTUM</v>
      </c>
      <c r="C18" s="141" t="str">
        <f>IF(Commande!C28&lt;&gt;"",Commande!C28,"")</f>
        <v>Giganteum variegatum</v>
      </c>
      <c r="D18" s="142" t="str">
        <f>IF(Commande!D28&lt;&gt;"",Commande!D28,"")</f>
        <v>B</v>
      </c>
      <c r="E18" s="142" t="str">
        <f>IF(Commande!E28&lt;&gt;"",Commande!E28,"")</f>
        <v>M 3 cm X60</v>
      </c>
      <c r="F18" s="143">
        <f>IF(Commande!G28&lt;&gt;"",Commande!G28,"")</f>
        <v>30</v>
      </c>
      <c r="G18" s="143">
        <f>IF(Commande!F28&lt;&gt;"",Commande!F28,"")</f>
        <v>6</v>
      </c>
      <c r="H18" s="143" t="str">
        <f>IF(Commande!H28&lt;&gt;"",Commande!H28,"")</f>
        <v>A</v>
      </c>
      <c r="I18" s="144" t="str">
        <f>IF(Commande!I28&lt;&gt;"",Commande!I28,"")</f>
        <v/>
      </c>
      <c r="J18" s="145" t="str">
        <f>IF(Commande!J28&lt;&gt;"",Commande!J28,"")</f>
        <v>S3B</v>
      </c>
      <c r="K18" s="141" t="str">
        <f>IF(Commande!K28&lt;&gt;"",Commande!K28,"")</f>
        <v/>
      </c>
      <c r="L18" s="141" t="str">
        <f>IF(Commande!L28&lt;&gt;"",Commande!L28,"")</f>
        <v>M3</v>
      </c>
      <c r="M18" s="145">
        <f>IF(Commande!M28&lt;&gt;"",Commande!M28,"")</f>
        <v>15</v>
      </c>
      <c r="N18" s="145"/>
      <c r="O18" s="17">
        <f>IF(Commande!O28&lt;&gt;"",Commande!O28,"")</f>
        <v>0</v>
      </c>
      <c r="P18" s="17">
        <f>IF(Commande!P28&lt;&gt;"",Commande!P28,"")</f>
        <v>0</v>
      </c>
      <c r="Q18" s="17">
        <f>IF(Commande!Q28&lt;&gt;"",Commande!Q28,"")</f>
        <v>0</v>
      </c>
      <c r="R18" s="146"/>
      <c r="S18" s="147"/>
      <c r="T18" s="147"/>
      <c r="U18" s="147"/>
    </row>
    <row r="19" spans="1:21" ht="20.100000000000001" customHeight="1">
      <c r="A19" s="148">
        <f>IF(Commande!A29&lt;&gt;"",Commande!A29,"")</f>
        <v>428</v>
      </c>
      <c r="B19" s="149" t="str">
        <f>IF(Commande!B29&lt;&gt;"",Commande!B29,"")</f>
        <v>CUPHEA HYSSOPIFOLIA</v>
      </c>
      <c r="C19" s="149" t="str">
        <f>IF(Commande!C29&lt;&gt;"",Commande!C29,"")</f>
        <v>Lilas</v>
      </c>
      <c r="D19" s="150" t="str">
        <f>IF(Commande!D29&lt;&gt;"",Commande!D29,"")</f>
        <v>B</v>
      </c>
      <c r="E19" s="150" t="str">
        <f>IF(Commande!E29&lt;&gt;"",Commande!E29,"")</f>
        <v>M 3 cm X60</v>
      </c>
      <c r="F19" s="151">
        <f>IF(Commande!G29&lt;&gt;"",Commande!G29,"")</f>
        <v>30</v>
      </c>
      <c r="G19" s="151">
        <f>IF(Commande!F29&lt;&gt;"",Commande!F29,"")</f>
        <v>10</v>
      </c>
      <c r="H19" s="151" t="str">
        <f>IF(Commande!H29&lt;&gt;"",Commande!H29,"")</f>
        <v>B</v>
      </c>
      <c r="I19" s="152" t="str">
        <f>IF(Commande!I29&lt;&gt;"",Commande!I29,"")</f>
        <v/>
      </c>
      <c r="J19" s="149" t="str">
        <f>IF(Commande!J29&lt;&gt;"",Commande!J29,"")</f>
        <v>S2</v>
      </c>
      <c r="K19" s="149" t="str">
        <f>IF(Commande!K29&lt;&gt;"",Commande!K29,"")</f>
        <v/>
      </c>
      <c r="L19" s="149" t="str">
        <f>IF(Commande!L29&lt;&gt;"",Commande!L29,"")</f>
        <v>M3</v>
      </c>
      <c r="M19" s="153">
        <f>IF(Commande!M29&lt;&gt;"",Commande!M29,"")</f>
        <v>16</v>
      </c>
      <c r="N19" s="153"/>
      <c r="O19" s="17">
        <f>IF(Commande!O29&lt;&gt;"",Commande!O29,"")</f>
        <v>0</v>
      </c>
      <c r="P19" s="17">
        <f>IF(Commande!P29&lt;&gt;"",Commande!P29,"")</f>
        <v>0</v>
      </c>
      <c r="Q19" s="17">
        <f>IF(Commande!Q29&lt;&gt;"",Commande!Q29,"")</f>
        <v>0</v>
      </c>
      <c r="R19" s="154"/>
      <c r="S19" s="155"/>
      <c r="T19" s="155"/>
      <c r="U19" s="155"/>
    </row>
    <row r="20" spans="1:21" ht="20.100000000000001" customHeight="1">
      <c r="A20" s="140">
        <f>IF(Commande!A30&lt;&gt;"",Commande!A30,"")</f>
        <v>3688</v>
      </c>
      <c r="B20" s="141" t="str">
        <f>IF(Commande!B30&lt;&gt;"",Commande!B30,"")</f>
        <v>DICHONDRA</v>
      </c>
      <c r="C20" s="141" t="str">
        <f>IF(Commande!C30&lt;&gt;"",Commande!C30,"")</f>
        <v>Silver falls</v>
      </c>
      <c r="D20" s="142" t="str">
        <f>IF(Commande!D30&lt;&gt;"",Commande!D30,"")</f>
        <v>S</v>
      </c>
      <c r="E20" s="142" t="str">
        <f>IF(Commande!E30&lt;&gt;"",Commande!E30,"")</f>
        <v>M 3 cm X60</v>
      </c>
      <c r="F20" s="143">
        <f>IF(Commande!G30&lt;&gt;"",Commande!G30,"")</f>
        <v>30</v>
      </c>
      <c r="G20" s="143">
        <f>IF(Commande!F30&lt;&gt;"",Commande!F30,"")</f>
        <v>8</v>
      </c>
      <c r="H20" s="143" t="str">
        <f>IF(Commande!H30&lt;&gt;"",Commande!H30,"")</f>
        <v>A</v>
      </c>
      <c r="I20" s="144" t="str">
        <f>IF(Commande!I30&lt;&gt;"",Commande!I30,"")</f>
        <v/>
      </c>
      <c r="J20" s="145" t="str">
        <f>IF(Commande!J30&lt;&gt;"",Commande!J30,"")</f>
        <v>S2</v>
      </c>
      <c r="K20" s="141" t="str">
        <f>IF(Commande!K30&lt;&gt;"",Commande!K30,"")</f>
        <v/>
      </c>
      <c r="L20" s="141" t="str">
        <f>IF(Commande!L30&lt;&gt;"",Commande!L30,"")</f>
        <v>M3</v>
      </c>
      <c r="M20" s="145">
        <f>IF(Commande!M30&lt;&gt;"",Commande!M30,"")</f>
        <v>17</v>
      </c>
      <c r="N20" s="145"/>
      <c r="O20" s="17">
        <f>IF(Commande!O30&lt;&gt;"",Commande!O30,"")</f>
        <v>0</v>
      </c>
      <c r="P20" s="17">
        <f>IF(Commande!P30&lt;&gt;"",Commande!P30,"")</f>
        <v>0</v>
      </c>
      <c r="Q20" s="17">
        <f>IF(Commande!Q30&lt;&gt;"",Commande!Q30,"")</f>
        <v>0</v>
      </c>
      <c r="R20" s="146"/>
      <c r="S20" s="147"/>
      <c r="T20" s="147"/>
      <c r="U20" s="147"/>
    </row>
    <row r="21" spans="1:21" ht="20.100000000000001" customHeight="1">
      <c r="A21" s="148">
        <f>IF(Commande!A31&lt;&gt;"",Commande!A31,"")</f>
        <v>23774</v>
      </c>
      <c r="B21" s="149" t="str">
        <f>IF(Commande!B31&lt;&gt;"",Commande!B31,"")</f>
        <v>ERIGERON</v>
      </c>
      <c r="C21" s="149" t="str">
        <f>IF(Commande!C31&lt;&gt;"",Commande!C31,"")</f>
        <v>Karvinskianus</v>
      </c>
      <c r="D21" s="150" t="str">
        <f>IF(Commande!D31&lt;&gt;"",Commande!D31,"")</f>
        <v>B</v>
      </c>
      <c r="E21" s="150" t="str">
        <f>IF(Commande!E31&lt;&gt;"",Commande!E31,"")</f>
        <v>M 3 cm X60</v>
      </c>
      <c r="F21" s="151">
        <f>IF(Commande!G31&lt;&gt;"",Commande!G31,"")</f>
        <v>30</v>
      </c>
      <c r="G21" s="151">
        <f>IF(Commande!F31&lt;&gt;"",Commande!F31,"")</f>
        <v>6</v>
      </c>
      <c r="H21" s="151" t="str">
        <f>IF(Commande!H31&lt;&gt;"",Commande!H31,"")</f>
        <v>C</v>
      </c>
      <c r="I21" s="152" t="str">
        <f>IF(Commande!I31&lt;&gt;"",Commande!I31,"")</f>
        <v/>
      </c>
      <c r="J21" s="149" t="str">
        <f>IF(Commande!J31&lt;&gt;"",Commande!J31,"")</f>
        <v>S7</v>
      </c>
      <c r="K21" s="149" t="str">
        <f>IF(Commande!K31&lt;&gt;"",Commande!K31,"")</f>
        <v/>
      </c>
      <c r="L21" s="149" t="str">
        <f>IF(Commande!L31&lt;&gt;"",Commande!L31,"")</f>
        <v>M3</v>
      </c>
      <c r="M21" s="153">
        <f>IF(Commande!M31&lt;&gt;"",Commande!M31,"")</f>
        <v>18</v>
      </c>
      <c r="N21" s="153"/>
      <c r="O21" s="17">
        <f>IF(Commande!O31&lt;&gt;"",Commande!O31,"")</f>
        <v>0</v>
      </c>
      <c r="P21" s="17">
        <f>IF(Commande!P31&lt;&gt;"",Commande!P31,"")</f>
        <v>0</v>
      </c>
      <c r="Q21" s="17">
        <f>IF(Commande!Q31&lt;&gt;"",Commande!Q31,"")</f>
        <v>0</v>
      </c>
      <c r="R21" s="154"/>
      <c r="S21" s="155"/>
      <c r="T21" s="155"/>
      <c r="U21" s="155"/>
    </row>
    <row r="22" spans="1:21" ht="20.100000000000001" customHeight="1">
      <c r="A22" s="140">
        <f>IF(Commande!A32&lt;&gt;"",Commande!A32,"")</f>
        <v>25117</v>
      </c>
      <c r="B22" s="141" t="str">
        <f>IF(Commande!B32&lt;&gt;"",Commande!B32,"")</f>
        <v>EUCALYPTUS</v>
      </c>
      <c r="C22" s="141" t="str">
        <f>IF(Commande!C32&lt;&gt;"",Commande!C32,"")</f>
        <v>Cinerea</v>
      </c>
      <c r="D22" s="142" t="str">
        <f>IF(Commande!D32&lt;&gt;"",Commande!D32,"")</f>
        <v>S</v>
      </c>
      <c r="E22" s="142" t="str">
        <f>IF(Commande!E32&lt;&gt;"",Commande!E32,"")</f>
        <v>M 3 cm X60</v>
      </c>
      <c r="F22" s="143">
        <f>IF(Commande!G32&lt;&gt;"",Commande!G32,"")</f>
        <v>30</v>
      </c>
      <c r="G22" s="143">
        <f>IF(Commande!F32&lt;&gt;"",Commande!F32,"")</f>
        <v>12</v>
      </c>
      <c r="H22" s="143" t="str">
        <f>IF(Commande!H32&lt;&gt;"",Commande!H32,"")</f>
        <v>D</v>
      </c>
      <c r="I22" s="144" t="str">
        <f>IF(Commande!I32&lt;&gt;"",Commande!I32,"")</f>
        <v/>
      </c>
      <c r="J22" s="145" t="str">
        <f>IF(Commande!J32&lt;&gt;"",Commande!J32,"")</f>
        <v>S4</v>
      </c>
      <c r="K22" s="141" t="str">
        <f>IF(Commande!K32&lt;&gt;"",Commande!K32,"")</f>
        <v/>
      </c>
      <c r="L22" s="141" t="str">
        <f>IF(Commande!L32&lt;&gt;"",Commande!L32,"")</f>
        <v>M3</v>
      </c>
      <c r="M22" s="145">
        <f>IF(Commande!M32&lt;&gt;"",Commande!M32,"")</f>
        <v>19</v>
      </c>
      <c r="N22" s="145"/>
      <c r="O22" s="17">
        <f>IF(Commande!O32&lt;&gt;"",Commande!O32,"")</f>
        <v>0</v>
      </c>
      <c r="P22" s="17">
        <f>IF(Commande!P32&lt;&gt;"",Commande!P32,"")</f>
        <v>0</v>
      </c>
      <c r="Q22" s="17">
        <f>IF(Commande!Q32&lt;&gt;"",Commande!Q32,"")</f>
        <v>0</v>
      </c>
      <c r="R22" s="146"/>
      <c r="S22" s="147"/>
      <c r="T22" s="147"/>
      <c r="U22" s="147"/>
    </row>
    <row r="23" spans="1:21" ht="20.100000000000001" customHeight="1">
      <c r="A23" s="148">
        <f>IF(Commande!A33&lt;&gt;"",Commande!A33,"")</f>
        <v>23175</v>
      </c>
      <c r="B23" s="149" t="str">
        <f>IF(Commande!B33&lt;&gt;"",Commande!B33,"")</f>
        <v>EUCALYPTUS PULVERULENTA</v>
      </c>
      <c r="C23" s="149" t="str">
        <f>IF(Commande!C33&lt;&gt;"",Commande!C33,"")</f>
        <v>Baby Blue</v>
      </c>
      <c r="D23" s="150" t="str">
        <f>IF(Commande!D33&lt;&gt;"",Commande!D33,"")</f>
        <v>S</v>
      </c>
      <c r="E23" s="150" t="str">
        <f>IF(Commande!E33&lt;&gt;"",Commande!E33,"")</f>
        <v>M 3 cm X60</v>
      </c>
      <c r="F23" s="151">
        <f>IF(Commande!G33&lt;&gt;"",Commande!G33,"")</f>
        <v>30</v>
      </c>
      <c r="G23" s="151">
        <f>IF(Commande!F33&lt;&gt;"",Commande!F33,"")</f>
        <v>12</v>
      </c>
      <c r="H23" s="151" t="str">
        <f>IF(Commande!H33&lt;&gt;"",Commande!H33,"")</f>
        <v>D</v>
      </c>
      <c r="I23" s="152" t="str">
        <f>IF(Commande!I33&lt;&gt;"",Commande!I33,"")</f>
        <v/>
      </c>
      <c r="J23" s="149" t="str">
        <f>IF(Commande!J33&lt;&gt;"",Commande!J33,"")</f>
        <v>S4</v>
      </c>
      <c r="K23" s="149" t="str">
        <f>IF(Commande!K33&lt;&gt;"",Commande!K33,"")</f>
        <v/>
      </c>
      <c r="L23" s="149" t="str">
        <f>IF(Commande!L33&lt;&gt;"",Commande!L33,"")</f>
        <v>M3</v>
      </c>
      <c r="M23" s="153">
        <f>IF(Commande!M33&lt;&gt;"",Commande!M33,"")</f>
        <v>20</v>
      </c>
      <c r="N23" s="153"/>
      <c r="O23" s="17">
        <f>IF(Commande!O33&lt;&gt;"",Commande!O33,"")</f>
        <v>0</v>
      </c>
      <c r="P23" s="17">
        <f>IF(Commande!P33&lt;&gt;"",Commande!P33,"")</f>
        <v>0</v>
      </c>
      <c r="Q23" s="17">
        <f>IF(Commande!Q33&lt;&gt;"",Commande!Q33,"")</f>
        <v>0</v>
      </c>
      <c r="R23" s="154"/>
      <c r="S23" s="155"/>
      <c r="T23" s="155"/>
      <c r="U23" s="155"/>
    </row>
    <row r="24" spans="1:21" ht="20.100000000000001" customHeight="1">
      <c r="A24" s="140">
        <f>IF(Commande!A34&lt;&gt;"",Commande!A34,"")</f>
        <v>3693</v>
      </c>
      <c r="B24" s="141" t="str">
        <f>IF(Commande!B34&lt;&gt;"",Commande!B34,"")</f>
        <v>FESTUCA</v>
      </c>
      <c r="C24" s="141" t="str">
        <f>IF(Commande!C34&lt;&gt;"",Commande!C34,"")</f>
        <v>Glauca</v>
      </c>
      <c r="D24" s="142" t="str">
        <f>IF(Commande!D34&lt;&gt;"",Commande!D34,"")</f>
        <v>S</v>
      </c>
      <c r="E24" s="142" t="str">
        <f>IF(Commande!E34&lt;&gt;"",Commande!E34,"")</f>
        <v>M 3 cm X60</v>
      </c>
      <c r="F24" s="143">
        <f>IF(Commande!G34&lt;&gt;"",Commande!G34,"")</f>
        <v>30</v>
      </c>
      <c r="G24" s="143">
        <f>IF(Commande!F34&lt;&gt;"",Commande!F34,"")</f>
        <v>8</v>
      </c>
      <c r="H24" s="143" t="str">
        <f>IF(Commande!H34&lt;&gt;"",Commande!H34,"")</f>
        <v>C</v>
      </c>
      <c r="I24" s="144" t="str">
        <f>IF(Commande!I34&lt;&gt;"",Commande!I34,"")</f>
        <v/>
      </c>
      <c r="J24" s="145" t="str">
        <f>IF(Commande!J34&lt;&gt;"",Commande!J34,"")</f>
        <v>S4</v>
      </c>
      <c r="K24" s="141" t="str">
        <f>IF(Commande!K34&lt;&gt;"",Commande!K34,"")</f>
        <v/>
      </c>
      <c r="L24" s="141" t="str">
        <f>IF(Commande!L34&lt;&gt;"",Commande!L34,"")</f>
        <v>M3</v>
      </c>
      <c r="M24" s="145">
        <f>IF(Commande!M34&lt;&gt;"",Commande!M34,"")</f>
        <v>21</v>
      </c>
      <c r="N24" s="145"/>
      <c r="O24" s="17">
        <f>IF(Commande!O34&lt;&gt;"",Commande!O34,"")</f>
        <v>0</v>
      </c>
      <c r="P24" s="17">
        <f>IF(Commande!P34&lt;&gt;"",Commande!P34,"")</f>
        <v>0</v>
      </c>
      <c r="Q24" s="17">
        <f>IF(Commande!Q34&lt;&gt;"",Commande!Q34,"")</f>
        <v>0</v>
      </c>
      <c r="R24" s="146"/>
      <c r="S24" s="147"/>
      <c r="T24" s="147"/>
      <c r="U24" s="147"/>
    </row>
    <row r="25" spans="1:21" ht="20.100000000000001" customHeight="1">
      <c r="A25" s="148">
        <f>IF(Commande!A35&lt;&gt;"",Commande!A35,"")</f>
        <v>27493</v>
      </c>
      <c r="B25" s="149" t="str">
        <f>IF(Commande!B35&lt;&gt;"",Commande!B35,"")</f>
        <v>FOUGERES</v>
      </c>
      <c r="C25" s="149" t="str">
        <f>IF(Commande!C35&lt;&gt;"",Commande!C35,"")</f>
        <v>Variés</v>
      </c>
      <c r="D25" s="150" t="str">
        <f>IF(Commande!D35&lt;&gt;"",Commande!D35,"")</f>
        <v>B</v>
      </c>
      <c r="E25" s="150" t="str">
        <f>IF(Commande!E35&lt;&gt;"",Commande!E35,"")</f>
        <v>M 3 cm X60</v>
      </c>
      <c r="F25" s="151">
        <f>IF(Commande!G35&lt;&gt;"",Commande!G35,"")</f>
        <v>30</v>
      </c>
      <c r="G25" s="151" t="str">
        <f>IF(Commande!F35&lt;&gt;"",Commande!F35,"")</f>
        <v>Qté Limité</v>
      </c>
      <c r="H25" s="151" t="str">
        <f>IF(Commande!H35&lt;&gt;"",Commande!H35,"")</f>
        <v>D</v>
      </c>
      <c r="I25" s="152" t="str">
        <f>IF(Commande!I35&lt;&gt;"",Commande!I35,"")</f>
        <v/>
      </c>
      <c r="J25" s="149" t="str">
        <f>IF(Commande!J35&lt;&gt;"",Commande!J35,"")</f>
        <v/>
      </c>
      <c r="K25" s="149" t="str">
        <f>IF(Commande!K35&lt;&gt;"",Commande!K35,"")</f>
        <v>NEW</v>
      </c>
      <c r="L25" s="149" t="str">
        <f>IF(Commande!L35&lt;&gt;"",Commande!L35,"")</f>
        <v>M3</v>
      </c>
      <c r="M25" s="153">
        <f>IF(Commande!M35&lt;&gt;"",Commande!M35,"")</f>
        <v>22</v>
      </c>
      <c r="N25" s="153"/>
      <c r="O25" s="17">
        <f>IF(Commande!O35&lt;&gt;"",Commande!O35,"")</f>
        <v>0</v>
      </c>
      <c r="P25" s="17">
        <f>IF(Commande!P35&lt;&gt;"",Commande!P35,"")</f>
        <v>0</v>
      </c>
      <c r="Q25" s="17">
        <f>IF(Commande!Q35&lt;&gt;"",Commande!Q35,"")</f>
        <v>0</v>
      </c>
      <c r="R25" s="154"/>
      <c r="S25" s="155"/>
      <c r="T25" s="155"/>
      <c r="U25" s="155"/>
    </row>
    <row r="26" spans="1:21" ht="20.100000000000001" customHeight="1">
      <c r="A26" s="140">
        <f>IF(Commande!A36&lt;&gt;"",Commande!A36,"")</f>
        <v>2372</v>
      </c>
      <c r="B26" s="141" t="str">
        <f>IF(Commande!B36&lt;&gt;"",Commande!B36,"")</f>
        <v>GLECHOMA hederacea - NEPETA</v>
      </c>
      <c r="C26" s="141" t="str">
        <f>IF(Commande!C36&lt;&gt;"",Commande!C36,"")</f>
        <v>Variegata</v>
      </c>
      <c r="D26" s="142" t="str">
        <f>IF(Commande!D36&lt;&gt;"",Commande!D36,"")</f>
        <v>B</v>
      </c>
      <c r="E26" s="142" t="str">
        <f>IF(Commande!E36&lt;&gt;"",Commande!E36,"")</f>
        <v>M 3 cm X60</v>
      </c>
      <c r="F26" s="143">
        <f>IF(Commande!G36&lt;&gt;"",Commande!G36,"")</f>
        <v>30</v>
      </c>
      <c r="G26" s="143">
        <f>IF(Commande!F36&lt;&gt;"",Commande!F36,"")</f>
        <v>5</v>
      </c>
      <c r="H26" s="143" t="str">
        <f>IF(Commande!H36&lt;&gt;"",Commande!H36,"")</f>
        <v>B</v>
      </c>
      <c r="I26" s="144" t="str">
        <f>IF(Commande!I36&lt;&gt;"",Commande!I36,"")</f>
        <v/>
      </c>
      <c r="J26" s="145" t="str">
        <f>IF(Commande!J36&lt;&gt;"",Commande!J36,"")</f>
        <v>S7</v>
      </c>
      <c r="K26" s="141" t="str">
        <f>IF(Commande!K36&lt;&gt;"",Commande!K36,"")</f>
        <v/>
      </c>
      <c r="L26" s="141" t="str">
        <f>IF(Commande!L36&lt;&gt;"",Commande!L36,"")</f>
        <v>M3</v>
      </c>
      <c r="M26" s="145">
        <f>IF(Commande!M36&lt;&gt;"",Commande!M36,"")</f>
        <v>23</v>
      </c>
      <c r="N26" s="145"/>
      <c r="O26" s="17">
        <f>IF(Commande!O36&lt;&gt;"",Commande!O36,"")</f>
        <v>0</v>
      </c>
      <c r="P26" s="17">
        <f>IF(Commande!P36&lt;&gt;"",Commande!P36,"")</f>
        <v>0</v>
      </c>
      <c r="Q26" s="17">
        <f>IF(Commande!Q36&lt;&gt;"",Commande!Q36,"")</f>
        <v>0</v>
      </c>
      <c r="R26" s="146"/>
      <c r="S26" s="147"/>
      <c r="T26" s="147"/>
      <c r="U26" s="147"/>
    </row>
    <row r="27" spans="1:21" ht="20.100000000000001" customHeight="1">
      <c r="A27" s="148">
        <f>IF(Commande!A37&lt;&gt;"",Commande!A37,"")</f>
        <v>15420</v>
      </c>
      <c r="B27" s="149" t="str">
        <f>IF(Commande!B37&lt;&gt;"",Commande!B37,"")</f>
        <v>GRAMINEES VARIEES</v>
      </c>
      <c r="C27" s="149" t="str">
        <f>IF(Commande!C37&lt;&gt;"",Commande!C37,"")</f>
        <v>.</v>
      </c>
      <c r="D27" s="150" t="str">
        <f>IF(Commande!D37&lt;&gt;"",Commande!D37,"")</f>
        <v>S</v>
      </c>
      <c r="E27" s="150" t="str">
        <f>IF(Commande!E37&lt;&gt;"",Commande!E37,"")</f>
        <v>M 3 cm X60</v>
      </c>
      <c r="F27" s="151">
        <f>IF(Commande!G37&lt;&gt;"",Commande!G37,"")</f>
        <v>30</v>
      </c>
      <c r="G27" s="151">
        <f>IF(Commande!F37&lt;&gt;"",Commande!F37,"")</f>
        <v>12</v>
      </c>
      <c r="H27" s="151" t="str">
        <f>IF(Commande!H37&lt;&gt;"",Commande!H37,"")</f>
        <v>E</v>
      </c>
      <c r="I27" s="152" t="str">
        <f>IF(Commande!I37&lt;&gt;"",Commande!I37,"")</f>
        <v/>
      </c>
      <c r="J27" s="149" t="str">
        <f>IF(Commande!J37&lt;&gt;"",Commande!J37,"")</f>
        <v>S4</v>
      </c>
      <c r="K27" s="149" t="str">
        <f>IF(Commande!K37&lt;&gt;"",Commande!K37,"")</f>
        <v/>
      </c>
      <c r="L27" s="149" t="str">
        <f>IF(Commande!L37&lt;&gt;"",Commande!L37,"")</f>
        <v>M3</v>
      </c>
      <c r="M27" s="153">
        <f>IF(Commande!M37&lt;&gt;"",Commande!M37,"")</f>
        <v>24</v>
      </c>
      <c r="N27" s="153"/>
      <c r="O27" s="17">
        <f>IF(Commande!O37&lt;&gt;"",Commande!O37,"")</f>
        <v>0</v>
      </c>
      <c r="P27" s="17">
        <f>IF(Commande!P37&lt;&gt;"",Commande!P37,"")</f>
        <v>0</v>
      </c>
      <c r="Q27" s="17">
        <f>IF(Commande!Q37&lt;&gt;"",Commande!Q37,"")</f>
        <v>0</v>
      </c>
      <c r="R27" s="154"/>
      <c r="S27" s="155"/>
      <c r="T27" s="155"/>
      <c r="U27" s="155"/>
    </row>
    <row r="28" spans="1:21" ht="20.100000000000001" customHeight="1">
      <c r="A28" s="140">
        <f>IF(Commande!A38&lt;&gt;"",Commande!A38,"")</f>
        <v>25191</v>
      </c>
      <c r="B28" s="141" t="str">
        <f>IF(Commande!B38&lt;&gt;"",Commande!B38,"")</f>
        <v>HEDERA HELIX LIERRE</v>
      </c>
      <c r="C28" s="141" t="str">
        <f>IF(Commande!C38&lt;&gt;"",Commande!C38,"")</f>
        <v>Goldchild</v>
      </c>
      <c r="D28" s="142" t="str">
        <f>IF(Commande!D38&lt;&gt;"",Commande!D38,"")</f>
        <v>B</v>
      </c>
      <c r="E28" s="142" t="str">
        <f>IF(Commande!E38&lt;&gt;"",Commande!E38,"")</f>
        <v>M 3 cm X60</v>
      </c>
      <c r="F28" s="143">
        <f>IF(Commande!G38&lt;&gt;"",Commande!G38,"")</f>
        <v>30</v>
      </c>
      <c r="G28" s="143">
        <f>IF(Commande!F38&lt;&gt;"",Commande!F38,"")</f>
        <v>10</v>
      </c>
      <c r="H28" s="143" t="str">
        <f>IF(Commande!H38&lt;&gt;"",Commande!H38,"")</f>
        <v>A</v>
      </c>
      <c r="I28" s="144" t="str">
        <f>IF(Commande!I38&lt;&gt;"",Commande!I38,"")</f>
        <v/>
      </c>
      <c r="J28" s="145" t="str">
        <f>IF(Commande!J38&lt;&gt;"",Commande!J38,"")</f>
        <v>S10</v>
      </c>
      <c r="K28" s="141" t="str">
        <f>IF(Commande!K38&lt;&gt;"",Commande!K38,"")</f>
        <v/>
      </c>
      <c r="L28" s="141" t="str">
        <f>IF(Commande!L38&lt;&gt;"",Commande!L38,"")</f>
        <v>M3</v>
      </c>
      <c r="M28" s="145">
        <f>IF(Commande!M38&lt;&gt;"",Commande!M38,"")</f>
        <v>25</v>
      </c>
      <c r="N28" s="145"/>
      <c r="O28" s="17">
        <f>IF(Commande!O38&lt;&gt;"",Commande!O38,"")</f>
        <v>0</v>
      </c>
      <c r="P28" s="17">
        <f>IF(Commande!P38&lt;&gt;"",Commande!P38,"")</f>
        <v>0</v>
      </c>
      <c r="Q28" s="17">
        <f>IF(Commande!Q38&lt;&gt;"",Commande!Q38,"")</f>
        <v>0</v>
      </c>
      <c r="R28" s="146"/>
      <c r="S28" s="147"/>
      <c r="T28" s="147"/>
      <c r="U28" s="147"/>
    </row>
    <row r="29" spans="1:21" ht="20.100000000000001" customHeight="1">
      <c r="A29" s="148">
        <f>IF(Commande!A39&lt;&gt;"",Commande!A39,"")</f>
        <v>15071</v>
      </c>
      <c r="B29" s="149" t="str">
        <f>IF(Commande!B39&lt;&gt;"",Commande!B39,"")</f>
        <v>HEDERA HELIX LIERRE</v>
      </c>
      <c r="C29" s="149" t="str">
        <f>IF(Commande!C39&lt;&gt;"",Commande!C39,"")</f>
        <v>Green</v>
      </c>
      <c r="D29" s="150" t="str">
        <f>IF(Commande!D39&lt;&gt;"",Commande!D39,"")</f>
        <v>B</v>
      </c>
      <c r="E29" s="150" t="str">
        <f>IF(Commande!E39&lt;&gt;"",Commande!E39,"")</f>
        <v>M 3 cm X60</v>
      </c>
      <c r="F29" s="151">
        <f>IF(Commande!G39&lt;&gt;"",Commande!G39,"")</f>
        <v>30</v>
      </c>
      <c r="G29" s="151">
        <f>IF(Commande!F39&lt;&gt;"",Commande!F39,"")</f>
        <v>10</v>
      </c>
      <c r="H29" s="151" t="str">
        <f>IF(Commande!H39&lt;&gt;"",Commande!H39,"")</f>
        <v>A</v>
      </c>
      <c r="I29" s="152" t="str">
        <f>IF(Commande!I39&lt;&gt;"",Commande!I39,"")</f>
        <v/>
      </c>
      <c r="J29" s="149" t="str">
        <f>IF(Commande!J39&lt;&gt;"",Commande!J39,"")</f>
        <v>S10</v>
      </c>
      <c r="K29" s="149" t="str">
        <f>IF(Commande!K39&lt;&gt;"",Commande!K39,"")</f>
        <v/>
      </c>
      <c r="L29" s="149" t="str">
        <f>IF(Commande!L39&lt;&gt;"",Commande!L39,"")</f>
        <v>M3</v>
      </c>
      <c r="M29" s="153">
        <f>IF(Commande!M39&lt;&gt;"",Commande!M39,"")</f>
        <v>26</v>
      </c>
      <c r="N29" s="153"/>
      <c r="O29" s="17">
        <f>IF(Commande!O39&lt;&gt;"",Commande!O39,"")</f>
        <v>0</v>
      </c>
      <c r="P29" s="17">
        <f>IF(Commande!P39&lt;&gt;"",Commande!P39,"")</f>
        <v>0</v>
      </c>
      <c r="Q29" s="17">
        <f>IF(Commande!Q39&lt;&gt;"",Commande!Q39,"")</f>
        <v>0</v>
      </c>
      <c r="R29" s="154"/>
      <c r="S29" s="155"/>
      <c r="T29" s="155"/>
      <c r="U29" s="155"/>
    </row>
    <row r="30" spans="1:21" ht="20.100000000000001" customHeight="1">
      <c r="A30" s="140">
        <f>IF(Commande!A40&lt;&gt;"",Commande!A40,"")</f>
        <v>15073</v>
      </c>
      <c r="B30" s="141" t="str">
        <f>IF(Commande!B40&lt;&gt;"",Commande!B40,"")</f>
        <v>HEDERA HELIX LIERRE</v>
      </c>
      <c r="C30" s="141" t="str">
        <f>IF(Commande!C40&lt;&gt;"",Commande!C40,"")</f>
        <v>Mini white wonder</v>
      </c>
      <c r="D30" s="142" t="str">
        <f>IF(Commande!D40&lt;&gt;"",Commande!D40,"")</f>
        <v>B</v>
      </c>
      <c r="E30" s="142" t="str">
        <f>IF(Commande!E40&lt;&gt;"",Commande!E40,"")</f>
        <v>M 3 cm X60</v>
      </c>
      <c r="F30" s="143">
        <f>IF(Commande!G40&lt;&gt;"",Commande!G40,"")</f>
        <v>30</v>
      </c>
      <c r="G30" s="143">
        <f>IF(Commande!F40&lt;&gt;"",Commande!F40,"")</f>
        <v>10</v>
      </c>
      <c r="H30" s="143" t="str">
        <f>IF(Commande!H40&lt;&gt;"",Commande!H40,"")</f>
        <v>A</v>
      </c>
      <c r="I30" s="144" t="str">
        <f>IF(Commande!I40&lt;&gt;"",Commande!I40,"")</f>
        <v/>
      </c>
      <c r="J30" s="145" t="str">
        <f>IF(Commande!J40&lt;&gt;"",Commande!J40,"")</f>
        <v>S10</v>
      </c>
      <c r="K30" s="141" t="str">
        <f>IF(Commande!K40&lt;&gt;"",Commande!K40,"")</f>
        <v/>
      </c>
      <c r="L30" s="141" t="str">
        <f>IF(Commande!L40&lt;&gt;"",Commande!L40,"")</f>
        <v>M3</v>
      </c>
      <c r="M30" s="145">
        <f>IF(Commande!M40&lt;&gt;"",Commande!M40,"")</f>
        <v>27</v>
      </c>
      <c r="N30" s="145"/>
      <c r="O30" s="17">
        <f>IF(Commande!O40&lt;&gt;"",Commande!O40,"")</f>
        <v>0</v>
      </c>
      <c r="P30" s="17">
        <f>IF(Commande!P40&lt;&gt;"",Commande!P40,"")</f>
        <v>0</v>
      </c>
      <c r="Q30" s="17">
        <f>IF(Commande!Q40&lt;&gt;"",Commande!Q40,"")</f>
        <v>0</v>
      </c>
      <c r="R30" s="146"/>
      <c r="S30" s="147"/>
      <c r="T30" s="147"/>
      <c r="U30" s="147"/>
    </row>
    <row r="31" spans="1:21" ht="20.100000000000001" customHeight="1">
      <c r="A31" s="148">
        <f>IF(Commande!A41&lt;&gt;"",Commande!A41,"")</f>
        <v>26787</v>
      </c>
      <c r="B31" s="149" t="str">
        <f>IF(Commande!B41&lt;&gt;"",Commande!B41,"")</f>
        <v>HELICHRYSUM ITALICUM</v>
      </c>
      <c r="C31" s="149" t="str">
        <f>IF(Commande!C41&lt;&gt;"",Commande!C41,"")</f>
        <v>Dinero</v>
      </c>
      <c r="D31" s="150" t="str">
        <f>IF(Commande!D41&lt;&gt;"",Commande!D41,"")</f>
        <v>B</v>
      </c>
      <c r="E31" s="150" t="str">
        <f>IF(Commande!E41&lt;&gt;"",Commande!E41,"")</f>
        <v>M 3 cm X60</v>
      </c>
      <c r="F31" s="151">
        <f>IF(Commande!G41&lt;&gt;"",Commande!G41,"")</f>
        <v>30</v>
      </c>
      <c r="G31" s="151">
        <f>IF(Commande!F41&lt;&gt;"",Commande!F41,"")</f>
        <v>8</v>
      </c>
      <c r="H31" s="151" t="str">
        <f>IF(Commande!H41&lt;&gt;"",Commande!H41,"")</f>
        <v>A</v>
      </c>
      <c r="I31" s="152" t="str">
        <f>IF(Commande!I41&lt;&gt;"",Commande!I41,"")</f>
        <v/>
      </c>
      <c r="J31" s="149" t="str">
        <f>IF(Commande!J41&lt;&gt;"",Commande!J41,"")</f>
        <v>S3B</v>
      </c>
      <c r="K31" s="149" t="str">
        <f>IF(Commande!K41&lt;&gt;"",Commande!K41,"")</f>
        <v/>
      </c>
      <c r="L31" s="149" t="str">
        <f>IF(Commande!L41&lt;&gt;"",Commande!L41,"")</f>
        <v>M3</v>
      </c>
      <c r="M31" s="153">
        <f>IF(Commande!M41&lt;&gt;"",Commande!M41,"")</f>
        <v>28</v>
      </c>
      <c r="N31" s="153"/>
      <c r="O31" s="17">
        <f>IF(Commande!O41&lt;&gt;"",Commande!O41,"")</f>
        <v>0</v>
      </c>
      <c r="P31" s="17">
        <f>IF(Commande!P41&lt;&gt;"",Commande!P41,"")</f>
        <v>0</v>
      </c>
      <c r="Q31" s="17">
        <f>IF(Commande!Q41&lt;&gt;"",Commande!Q41,"")</f>
        <v>0</v>
      </c>
      <c r="R31" s="154"/>
      <c r="S31" s="155"/>
      <c r="T31" s="155"/>
      <c r="U31" s="155"/>
    </row>
    <row r="32" spans="1:21" ht="20.100000000000001" customHeight="1">
      <c r="A32" s="140">
        <f>IF(Commande!A42&lt;&gt;"",Commande!A42,"")</f>
        <v>2373</v>
      </c>
      <c r="B32" s="141" t="str">
        <f>IF(Commande!B42&lt;&gt;"",Commande!B42,"")</f>
        <v>HELICHRYSUM ITALICUM</v>
      </c>
      <c r="C32" s="141" t="str">
        <f>IF(Commande!C42&lt;&gt;"",Commande!C42,"")</f>
        <v>Iricles</v>
      </c>
      <c r="D32" s="142" t="str">
        <f>IF(Commande!D42&lt;&gt;"",Commande!D42,"")</f>
        <v>B</v>
      </c>
      <c r="E32" s="142" t="str">
        <f>IF(Commande!E42&lt;&gt;"",Commande!E42,"")</f>
        <v>M 3 cm X60</v>
      </c>
      <c r="F32" s="143">
        <f>IF(Commande!G42&lt;&gt;"",Commande!G42,"")</f>
        <v>30</v>
      </c>
      <c r="G32" s="143">
        <f>IF(Commande!F42&lt;&gt;"",Commande!F42,"")</f>
        <v>8</v>
      </c>
      <c r="H32" s="143" t="str">
        <f>IF(Commande!H42&lt;&gt;"",Commande!H42,"")</f>
        <v>A</v>
      </c>
      <c r="I32" s="144" t="str">
        <f>IF(Commande!I42&lt;&gt;"",Commande!I42,"")</f>
        <v/>
      </c>
      <c r="J32" s="145" t="str">
        <f>IF(Commande!J42&lt;&gt;"",Commande!J42,"")</f>
        <v>S3B</v>
      </c>
      <c r="K32" s="141" t="str">
        <f>IF(Commande!K42&lt;&gt;"",Commande!K42,"")</f>
        <v/>
      </c>
      <c r="L32" s="141" t="str">
        <f>IF(Commande!L42&lt;&gt;"",Commande!L42,"")</f>
        <v>M3</v>
      </c>
      <c r="M32" s="145">
        <f>IF(Commande!M42&lt;&gt;"",Commande!M42,"")</f>
        <v>29</v>
      </c>
      <c r="N32" s="145"/>
      <c r="O32" s="17">
        <f>IF(Commande!O42&lt;&gt;"",Commande!O42,"")</f>
        <v>0</v>
      </c>
      <c r="P32" s="17">
        <f>IF(Commande!P42&lt;&gt;"",Commande!P42,"")</f>
        <v>0</v>
      </c>
      <c r="Q32" s="17">
        <f>IF(Commande!Q42&lt;&gt;"",Commande!Q42,"")</f>
        <v>0</v>
      </c>
      <c r="R32" s="146"/>
      <c r="S32" s="147"/>
      <c r="T32" s="147"/>
      <c r="U32" s="147"/>
    </row>
    <row r="33" spans="1:21" ht="20.100000000000001" customHeight="1">
      <c r="A33" s="148">
        <f>IF(Commande!A43&lt;&gt;"",Commande!A43,"")</f>
        <v>26785</v>
      </c>
      <c r="B33" s="149" t="str">
        <f>IF(Commande!B43&lt;&gt;"",Commande!B43,"")</f>
        <v>HELICHRYSUM ITALICUM</v>
      </c>
      <c r="C33" s="149" t="str">
        <f>IF(Commande!C43&lt;&gt;"",Commande!C43,"")</f>
        <v>Maquis</v>
      </c>
      <c r="D33" s="150" t="str">
        <f>IF(Commande!D43&lt;&gt;"",Commande!D43,"")</f>
        <v>B</v>
      </c>
      <c r="E33" s="150" t="str">
        <f>IF(Commande!E43&lt;&gt;"",Commande!E43,"")</f>
        <v>M 3 cm X60</v>
      </c>
      <c r="F33" s="151">
        <f>IF(Commande!G43&lt;&gt;"",Commande!G43,"")</f>
        <v>30</v>
      </c>
      <c r="G33" s="151">
        <f>IF(Commande!F43&lt;&gt;"",Commande!F43,"")</f>
        <v>8</v>
      </c>
      <c r="H33" s="151" t="str">
        <f>IF(Commande!H43&lt;&gt;"",Commande!H43,"")</f>
        <v>A</v>
      </c>
      <c r="I33" s="152" t="str">
        <f>IF(Commande!I43&lt;&gt;"",Commande!I43,"")</f>
        <v/>
      </c>
      <c r="J33" s="149" t="str">
        <f>IF(Commande!J43&lt;&gt;"",Commande!J43,"")</f>
        <v>S3B</v>
      </c>
      <c r="K33" s="149" t="str">
        <f>IF(Commande!K43&lt;&gt;"",Commande!K43,"")</f>
        <v/>
      </c>
      <c r="L33" s="149" t="str">
        <f>IF(Commande!L43&lt;&gt;"",Commande!L43,"")</f>
        <v>M3</v>
      </c>
      <c r="M33" s="153">
        <f>IF(Commande!M43&lt;&gt;"",Commande!M43,"")</f>
        <v>30</v>
      </c>
      <c r="N33" s="153"/>
      <c r="O33" s="17">
        <f>IF(Commande!O43&lt;&gt;"",Commande!O43,"")</f>
        <v>0</v>
      </c>
      <c r="P33" s="17">
        <f>IF(Commande!P43&lt;&gt;"",Commande!P43,"")</f>
        <v>0</v>
      </c>
      <c r="Q33" s="17">
        <f>IF(Commande!Q43&lt;&gt;"",Commande!Q43,"")</f>
        <v>0</v>
      </c>
      <c r="R33" s="154"/>
      <c r="S33" s="155"/>
      <c r="T33" s="155"/>
      <c r="U33" s="155"/>
    </row>
    <row r="34" spans="1:21" ht="20.100000000000001" customHeight="1">
      <c r="A34" s="140">
        <f>IF(Commande!A44&lt;&gt;"",Commande!A44,"")</f>
        <v>25197</v>
      </c>
      <c r="B34" s="141" t="str">
        <f>IF(Commande!B44&lt;&gt;"",Commande!B44,"")</f>
        <v>HEUCHERE WORLD CAFFE</v>
      </c>
      <c r="C34" s="141" t="str">
        <f>IF(Commande!C44&lt;&gt;"",Commande!C44,"")</f>
        <v xml:space="preserve">Variées </v>
      </c>
      <c r="D34" s="142" t="str">
        <f>IF(Commande!D44&lt;&gt;"",Commande!D44,"")</f>
        <v>B</v>
      </c>
      <c r="E34" s="142" t="str">
        <f>IF(Commande!E44&lt;&gt;"",Commande!E44,"")</f>
        <v>M 3 cm X60</v>
      </c>
      <c r="F34" s="143">
        <f>IF(Commande!G44&lt;&gt;"",Commande!G44,"")</f>
        <v>30</v>
      </c>
      <c r="G34" s="143">
        <f>IF(Commande!F44&lt;&gt;"",Commande!F44,"")</f>
        <v>14</v>
      </c>
      <c r="H34" s="143" t="str">
        <f>IF(Commande!H44&lt;&gt;"",Commande!H44,"")</f>
        <v>N</v>
      </c>
      <c r="I34" s="144">
        <f>IF(Commande!I44&lt;&gt;"",Commande!I44,"")</f>
        <v>7.0000000000000007E-2</v>
      </c>
      <c r="J34" s="145" t="str">
        <f>IF(Commande!J44&lt;&gt;"",Commande!J44,"")</f>
        <v>S3B</v>
      </c>
      <c r="K34" s="141" t="str">
        <f>IF(Commande!K44&lt;&gt;"",Commande!K44,"")</f>
        <v/>
      </c>
      <c r="L34" s="141" t="str">
        <f>IF(Commande!L44&lt;&gt;"",Commande!L44,"")</f>
        <v>M3</v>
      </c>
      <c r="M34" s="145">
        <f>IF(Commande!M44&lt;&gt;"",Commande!M44,"")</f>
        <v>31</v>
      </c>
      <c r="N34" s="145"/>
      <c r="O34" s="17">
        <f>IF(Commande!O44&lt;&gt;"",Commande!O44,"")</f>
        <v>0</v>
      </c>
      <c r="P34" s="17">
        <f>IF(Commande!P44&lt;&gt;"",Commande!P44,"")</f>
        <v>0</v>
      </c>
      <c r="Q34" s="17">
        <f>IF(Commande!Q44&lt;&gt;"",Commande!Q44,"")</f>
        <v>0</v>
      </c>
      <c r="R34" s="146"/>
      <c r="S34" s="147"/>
      <c r="T34" s="147"/>
      <c r="U34" s="147"/>
    </row>
    <row r="35" spans="1:21" ht="20.100000000000001" customHeight="1">
      <c r="A35" s="148">
        <f>IF(Commande!A45&lt;&gt;"",Commande!A45,"")</f>
        <v>2183</v>
      </c>
      <c r="B35" s="149" t="str">
        <f>IF(Commande!B45&lt;&gt;"",Commande!B45,"")</f>
        <v>LYSIMACHIA</v>
      </c>
      <c r="C35" s="149" t="str">
        <f>IF(Commande!C45&lt;&gt;"",Commande!C45,"")</f>
        <v>Nummularia goldilocks</v>
      </c>
      <c r="D35" s="150" t="str">
        <f>IF(Commande!D45&lt;&gt;"",Commande!D45,"")</f>
        <v>B</v>
      </c>
      <c r="E35" s="150" t="str">
        <f>IF(Commande!E45&lt;&gt;"",Commande!E45,"")</f>
        <v>M 3 cm X60</v>
      </c>
      <c r="F35" s="151">
        <f>IF(Commande!G45&lt;&gt;"",Commande!G45,"")</f>
        <v>30</v>
      </c>
      <c r="G35" s="151">
        <f>IF(Commande!F45&lt;&gt;"",Commande!F45,"")</f>
        <v>6</v>
      </c>
      <c r="H35" s="151" t="str">
        <f>IF(Commande!H45&lt;&gt;"",Commande!H45,"")</f>
        <v>B</v>
      </c>
      <c r="I35" s="152" t="str">
        <f>IF(Commande!I45&lt;&gt;"",Commande!I45,"")</f>
        <v/>
      </c>
      <c r="J35" s="149" t="str">
        <f>IF(Commande!J45&lt;&gt;"",Commande!J45,"")</f>
        <v>S7</v>
      </c>
      <c r="K35" s="149" t="str">
        <f>IF(Commande!K45&lt;&gt;"",Commande!K45,"")</f>
        <v/>
      </c>
      <c r="L35" s="149" t="str">
        <f>IF(Commande!L45&lt;&gt;"",Commande!L45,"")</f>
        <v>M3</v>
      </c>
      <c r="M35" s="153">
        <f>IF(Commande!M45&lt;&gt;"",Commande!M45,"")</f>
        <v>32</v>
      </c>
      <c r="N35" s="153"/>
      <c r="O35" s="17">
        <f>IF(Commande!O45&lt;&gt;"",Commande!O45,"")</f>
        <v>0</v>
      </c>
      <c r="P35" s="17">
        <f>IF(Commande!P45&lt;&gt;"",Commande!P45,"")</f>
        <v>0</v>
      </c>
      <c r="Q35" s="17">
        <f>IF(Commande!Q45&lt;&gt;"",Commande!Q45,"")</f>
        <v>0</v>
      </c>
      <c r="R35" s="154"/>
      <c r="S35" s="155"/>
      <c r="T35" s="155"/>
      <c r="U35" s="155"/>
    </row>
    <row r="36" spans="1:21" ht="20.100000000000001" customHeight="1">
      <c r="A36" s="140">
        <f>IF(Commande!A46&lt;&gt;"",Commande!A46,"")</f>
        <v>26802</v>
      </c>
      <c r="B36" s="141" t="str">
        <f>IF(Commande!B46&lt;&gt;"",Commande!B46,"")</f>
        <v>MUEHLENBECKIA</v>
      </c>
      <c r="C36" s="141" t="str">
        <f>IF(Commande!C46&lt;&gt;"",Commande!C46,"")</f>
        <v>Gold</v>
      </c>
      <c r="D36" s="142" t="str">
        <f>IF(Commande!D46&lt;&gt;"",Commande!D46,"")</f>
        <v>B</v>
      </c>
      <c r="E36" s="142" t="str">
        <f>IF(Commande!E46&lt;&gt;"",Commande!E46,"")</f>
        <v>M 3 cm X60</v>
      </c>
      <c r="F36" s="143">
        <f>IF(Commande!G46&lt;&gt;"",Commande!G46,"")</f>
        <v>30</v>
      </c>
      <c r="G36" s="143">
        <f>IF(Commande!F46&lt;&gt;"",Commande!F46,"")</f>
        <v>8</v>
      </c>
      <c r="H36" s="143" t="str">
        <f>IF(Commande!H46&lt;&gt;"",Commande!H46,"")</f>
        <v>E</v>
      </c>
      <c r="I36" s="144" t="str">
        <f>IF(Commande!I46&lt;&gt;"",Commande!I46,"")</f>
        <v/>
      </c>
      <c r="J36" s="145" t="str">
        <f>IF(Commande!J46&lt;&gt;"",Commande!J46,"")</f>
        <v>S10</v>
      </c>
      <c r="K36" s="141" t="str">
        <f>IF(Commande!K46&lt;&gt;"",Commande!K46,"")</f>
        <v/>
      </c>
      <c r="L36" s="141" t="str">
        <f>IF(Commande!L46&lt;&gt;"",Commande!L46,"")</f>
        <v>M3</v>
      </c>
      <c r="M36" s="145">
        <f>IF(Commande!M46&lt;&gt;"",Commande!M46,"")</f>
        <v>33</v>
      </c>
      <c r="N36" s="145"/>
      <c r="O36" s="17">
        <f>IF(Commande!O46&lt;&gt;"",Commande!O46,"")</f>
        <v>0</v>
      </c>
      <c r="P36" s="17">
        <f>IF(Commande!P46&lt;&gt;"",Commande!P46,"")</f>
        <v>0</v>
      </c>
      <c r="Q36" s="17">
        <f>IF(Commande!Q46&lt;&gt;"",Commande!Q46,"")</f>
        <v>0</v>
      </c>
      <c r="R36" s="146"/>
      <c r="S36" s="147"/>
      <c r="T36" s="147"/>
      <c r="U36" s="147"/>
    </row>
    <row r="37" spans="1:21" ht="20.100000000000001" customHeight="1">
      <c r="A37" s="148">
        <f>IF(Commande!A47&lt;&gt;"",Commande!A47,"")</f>
        <v>2380</v>
      </c>
      <c r="B37" s="149" t="str">
        <f>IF(Commande!B47&lt;&gt;"",Commande!B47,"")</f>
        <v>MUEHLENBECKIA</v>
      </c>
      <c r="C37" s="149" t="str">
        <f>IF(Commande!C47&lt;&gt;"",Commande!C47,"")</f>
        <v>Sealand compact</v>
      </c>
      <c r="D37" s="150" t="str">
        <f>IF(Commande!D47&lt;&gt;"",Commande!D47,"")</f>
        <v>B</v>
      </c>
      <c r="E37" s="150" t="str">
        <f>IF(Commande!E47&lt;&gt;"",Commande!E47,"")</f>
        <v>M 3 cm X60</v>
      </c>
      <c r="F37" s="151">
        <f>IF(Commande!G47&lt;&gt;"",Commande!G47,"")</f>
        <v>30</v>
      </c>
      <c r="G37" s="151">
        <f>IF(Commande!F47&lt;&gt;"",Commande!F47,"")</f>
        <v>8</v>
      </c>
      <c r="H37" s="151" t="str">
        <f>IF(Commande!H47&lt;&gt;"",Commande!H47,"")</f>
        <v>E</v>
      </c>
      <c r="I37" s="152" t="str">
        <f>IF(Commande!I47&lt;&gt;"",Commande!I47,"")</f>
        <v/>
      </c>
      <c r="J37" s="149" t="str">
        <f>IF(Commande!J47&lt;&gt;"",Commande!J47,"")</f>
        <v>S10</v>
      </c>
      <c r="K37" s="149" t="str">
        <f>IF(Commande!K47&lt;&gt;"",Commande!K47,"")</f>
        <v/>
      </c>
      <c r="L37" s="149" t="str">
        <f>IF(Commande!L47&lt;&gt;"",Commande!L47,"")</f>
        <v>M3</v>
      </c>
      <c r="M37" s="153">
        <f>IF(Commande!M47&lt;&gt;"",Commande!M47,"")</f>
        <v>34</v>
      </c>
      <c r="N37" s="153"/>
      <c r="O37" s="17">
        <f>IF(Commande!O47&lt;&gt;"",Commande!O47,"")</f>
        <v>0</v>
      </c>
      <c r="P37" s="17">
        <f>IF(Commande!P47&lt;&gt;"",Commande!P47,"")</f>
        <v>0</v>
      </c>
      <c r="Q37" s="17">
        <f>IF(Commande!Q47&lt;&gt;"",Commande!Q47,"")</f>
        <v>0</v>
      </c>
      <c r="R37" s="154"/>
      <c r="S37" s="155"/>
      <c r="T37" s="155"/>
      <c r="U37" s="155"/>
    </row>
    <row r="38" spans="1:21" ht="20.100000000000001" customHeight="1">
      <c r="A38" s="140">
        <f>IF(Commande!A48&lt;&gt;"",Commande!A48,"")</f>
        <v>27494</v>
      </c>
      <c r="B38" s="141" t="str">
        <f>IF(Commande!B48&lt;&gt;"",Commande!B48,"")</f>
        <v>ORIGAN</v>
      </c>
      <c r="C38" s="141" t="str">
        <f>IF(Commande!C48&lt;&gt;"",Commande!C48,"")</f>
        <v>Déco Pink</v>
      </c>
      <c r="D38" s="142" t="str">
        <f>IF(Commande!D48&lt;&gt;"",Commande!D48,"")</f>
        <v>B</v>
      </c>
      <c r="E38" s="142" t="str">
        <f>IF(Commande!E48&lt;&gt;"",Commande!E48,"")</f>
        <v>M 3 cm X60</v>
      </c>
      <c r="F38" s="143">
        <f>IF(Commande!G48&lt;&gt;"",Commande!G48,"")</f>
        <v>30</v>
      </c>
      <c r="G38" s="143">
        <f>IF(Commande!F48&lt;&gt;"",Commande!F48,"")</f>
        <v>6</v>
      </c>
      <c r="H38" s="143" t="str">
        <f>IF(Commande!H48&lt;&gt;"",Commande!H48,"")</f>
        <v>A</v>
      </c>
      <c r="I38" s="144" t="str">
        <f>IF(Commande!I48&lt;&gt;"",Commande!I48,"")</f>
        <v/>
      </c>
      <c r="J38" s="145" t="str">
        <f>IF(Commande!J48&lt;&gt;"",Commande!J48,"")</f>
        <v/>
      </c>
      <c r="K38" s="141" t="str">
        <f>IF(Commande!K48&lt;&gt;"",Commande!K48,"")</f>
        <v>NEW</v>
      </c>
      <c r="L38" s="141" t="str">
        <f>IF(Commande!L48&lt;&gt;"",Commande!L48,"")</f>
        <v>M3</v>
      </c>
      <c r="M38" s="145">
        <f>IF(Commande!M48&lt;&gt;"",Commande!M48,"")</f>
        <v>35</v>
      </c>
      <c r="N38" s="145"/>
      <c r="O38" s="17">
        <f>IF(Commande!O48&lt;&gt;"",Commande!O48,"")</f>
        <v>0</v>
      </c>
      <c r="P38" s="17">
        <f>IF(Commande!P48&lt;&gt;"",Commande!P48,"")</f>
        <v>0</v>
      </c>
      <c r="Q38" s="17">
        <f>IF(Commande!Q48&lt;&gt;"",Commande!Q48,"")</f>
        <v>0</v>
      </c>
      <c r="R38" s="146"/>
      <c r="S38" s="147"/>
      <c r="T38" s="147"/>
      <c r="U38" s="147"/>
    </row>
    <row r="39" spans="1:21" ht="20.100000000000001" customHeight="1">
      <c r="A39" s="148">
        <f>IF(Commande!A49&lt;&gt;"",Commande!A49,"")</f>
        <v>12176</v>
      </c>
      <c r="B39" s="149" t="str">
        <f>IF(Commande!B49&lt;&gt;"",Commande!B49,"")</f>
        <v>PENNISETUM</v>
      </c>
      <c r="C39" s="149" t="str">
        <f>IF(Commande!C49&lt;&gt;"",Commande!C49,"")</f>
        <v>Macrourum queue d'or</v>
      </c>
      <c r="D39" s="150" t="str">
        <f>IF(Commande!D49&lt;&gt;"",Commande!D49,"")</f>
        <v>S</v>
      </c>
      <c r="E39" s="150" t="str">
        <f>IF(Commande!E49&lt;&gt;"",Commande!E49,"")</f>
        <v>M 3 cm X60</v>
      </c>
      <c r="F39" s="151">
        <f>IF(Commande!G49&lt;&gt;"",Commande!G49,"")</f>
        <v>30</v>
      </c>
      <c r="G39" s="151">
        <f>IF(Commande!F49&lt;&gt;"",Commande!F49,"")</f>
        <v>6</v>
      </c>
      <c r="H39" s="151" t="str">
        <f>IF(Commande!H49&lt;&gt;"",Commande!H49,"")</f>
        <v>E</v>
      </c>
      <c r="I39" s="152" t="str">
        <f>IF(Commande!I49&lt;&gt;"",Commande!I49,"")</f>
        <v/>
      </c>
      <c r="J39" s="149" t="str">
        <f>IF(Commande!J49&lt;&gt;"",Commande!J49,"")</f>
        <v>S4</v>
      </c>
      <c r="K39" s="149" t="str">
        <f>IF(Commande!K49&lt;&gt;"",Commande!K49,"")</f>
        <v/>
      </c>
      <c r="L39" s="149" t="str">
        <f>IF(Commande!L49&lt;&gt;"",Commande!L49,"")</f>
        <v>M3</v>
      </c>
      <c r="M39" s="153">
        <f>IF(Commande!M49&lt;&gt;"",Commande!M49,"")</f>
        <v>36</v>
      </c>
      <c r="N39" s="153"/>
      <c r="O39" s="17">
        <f>IF(Commande!O49&lt;&gt;"",Commande!O49,"")</f>
        <v>0</v>
      </c>
      <c r="P39" s="17">
        <f>IF(Commande!P49&lt;&gt;"",Commande!P49,"")</f>
        <v>0</v>
      </c>
      <c r="Q39" s="17">
        <f>IF(Commande!Q49&lt;&gt;"",Commande!Q49,"")</f>
        <v>0</v>
      </c>
      <c r="R39" s="154"/>
      <c r="S39" s="155"/>
      <c r="T39" s="155"/>
      <c r="U39" s="155"/>
    </row>
    <row r="40" spans="1:21" ht="20.100000000000001" customHeight="1">
      <c r="A40" s="140">
        <f>IF(Commande!A50&lt;&gt;"",Commande!A50,"")</f>
        <v>10216</v>
      </c>
      <c r="B40" s="141" t="str">
        <f>IF(Commande!B50&lt;&gt;"",Commande!B50,"")</f>
        <v>PENNISETUM</v>
      </c>
      <c r="C40" s="141" t="str">
        <f>IF(Commande!C50&lt;&gt;"",Commande!C50,"")</f>
        <v>Villosum</v>
      </c>
      <c r="D40" s="142" t="str">
        <f>IF(Commande!D50&lt;&gt;"",Commande!D50,"")</f>
        <v>S</v>
      </c>
      <c r="E40" s="142" t="str">
        <f>IF(Commande!E50&lt;&gt;"",Commande!E50,"")</f>
        <v>M 3 cm X60</v>
      </c>
      <c r="F40" s="143">
        <f>IF(Commande!G50&lt;&gt;"",Commande!G50,"")</f>
        <v>30</v>
      </c>
      <c r="G40" s="143">
        <f>IF(Commande!F50&lt;&gt;"",Commande!F50,"")</f>
        <v>6</v>
      </c>
      <c r="H40" s="143" t="str">
        <f>IF(Commande!H50&lt;&gt;"",Commande!H50,"")</f>
        <v>A</v>
      </c>
      <c r="I40" s="144" t="str">
        <f>IF(Commande!I50&lt;&gt;"",Commande!I50,"")</f>
        <v/>
      </c>
      <c r="J40" s="145" t="str">
        <f>IF(Commande!J50&lt;&gt;"",Commande!J50,"")</f>
        <v>S4</v>
      </c>
      <c r="K40" s="141" t="str">
        <f>IF(Commande!K50&lt;&gt;"",Commande!K50,"")</f>
        <v/>
      </c>
      <c r="L40" s="141" t="str">
        <f>IF(Commande!L50&lt;&gt;"",Commande!L50,"")</f>
        <v>M3</v>
      </c>
      <c r="M40" s="145">
        <f>IF(Commande!M50&lt;&gt;"",Commande!M50,"")</f>
        <v>37</v>
      </c>
      <c r="N40" s="145"/>
      <c r="O40" s="17">
        <f>IF(Commande!O50&lt;&gt;"",Commande!O50,"")</f>
        <v>0</v>
      </c>
      <c r="P40" s="17">
        <f>IF(Commande!P50&lt;&gt;"",Commande!P50,"")</f>
        <v>0</v>
      </c>
      <c r="Q40" s="17">
        <f>IF(Commande!Q50&lt;&gt;"",Commande!Q50,"")</f>
        <v>0</v>
      </c>
      <c r="R40" s="146"/>
      <c r="S40" s="147"/>
      <c r="T40" s="147"/>
      <c r="U40" s="147"/>
    </row>
    <row r="41" spans="1:21" ht="20.100000000000001" customHeight="1">
      <c r="A41" s="148">
        <f>IF(Commande!A51&lt;&gt;"",Commande!A51,"")</f>
        <v>1057</v>
      </c>
      <c r="B41" s="149" t="str">
        <f>IF(Commande!B51&lt;&gt;"",Commande!B51,"")</f>
        <v>PLECTRANTHUS</v>
      </c>
      <c r="C41" s="149" t="str">
        <f>IF(Commande!C51&lt;&gt;"",Commande!C51,"")</f>
        <v>Variegata</v>
      </c>
      <c r="D41" s="150" t="str">
        <f>IF(Commande!D51&lt;&gt;"",Commande!D51,"")</f>
        <v>B</v>
      </c>
      <c r="E41" s="150" t="str">
        <f>IF(Commande!E51&lt;&gt;"",Commande!E51,"")</f>
        <v>M 3 cm X60</v>
      </c>
      <c r="F41" s="151">
        <f>IF(Commande!G51&lt;&gt;"",Commande!G51,"")</f>
        <v>30</v>
      </c>
      <c r="G41" s="151">
        <f>IF(Commande!F51&lt;&gt;"",Commande!F51,"")</f>
        <v>5</v>
      </c>
      <c r="H41" s="151" t="str">
        <f>IF(Commande!H51&lt;&gt;"",Commande!H51,"")</f>
        <v>B</v>
      </c>
      <c r="I41" s="152" t="str">
        <f>IF(Commande!I51&lt;&gt;"",Commande!I51,"")</f>
        <v/>
      </c>
      <c r="J41" s="149" t="str">
        <f>IF(Commande!J51&lt;&gt;"",Commande!J51,"")</f>
        <v>S7</v>
      </c>
      <c r="K41" s="149" t="str">
        <f>IF(Commande!K51&lt;&gt;"",Commande!K51,"")</f>
        <v/>
      </c>
      <c r="L41" s="149" t="str">
        <f>IF(Commande!L51&lt;&gt;"",Commande!L51,"")</f>
        <v>M3</v>
      </c>
      <c r="M41" s="153">
        <f>IF(Commande!M51&lt;&gt;"",Commande!M51,"")</f>
        <v>38</v>
      </c>
      <c r="N41" s="153"/>
      <c r="O41" s="17">
        <f>IF(Commande!O51&lt;&gt;"",Commande!O51,"")</f>
        <v>0</v>
      </c>
      <c r="P41" s="17">
        <f>IF(Commande!P51&lt;&gt;"",Commande!P51,"")</f>
        <v>0</v>
      </c>
      <c r="Q41" s="17">
        <f>IF(Commande!Q51&lt;&gt;"",Commande!Q51,"")</f>
        <v>0</v>
      </c>
      <c r="R41" s="154"/>
      <c r="S41" s="155"/>
      <c r="T41" s="155"/>
      <c r="U41" s="155"/>
    </row>
    <row r="42" spans="1:21" ht="20.100000000000001" customHeight="1">
      <c r="A42" s="140">
        <f>IF(Commande!A52&lt;&gt;"",Commande!A52,"")</f>
        <v>2881</v>
      </c>
      <c r="B42" s="141" t="str">
        <f>IF(Commande!B52&lt;&gt;"",Commande!B52,"")</f>
        <v>SANTOLINE</v>
      </c>
      <c r="C42" s="141" t="str">
        <f>IF(Commande!C52&lt;&gt;"",Commande!C52,"")</f>
        <v>Grise</v>
      </c>
      <c r="D42" s="142" t="str">
        <f>IF(Commande!D52&lt;&gt;"",Commande!D52,"")</f>
        <v>B</v>
      </c>
      <c r="E42" s="142" t="str">
        <f>IF(Commande!E52&lt;&gt;"",Commande!E52,"")</f>
        <v>M 3 cm X60</v>
      </c>
      <c r="F42" s="143">
        <f>IF(Commande!G52&lt;&gt;"",Commande!G52,"")</f>
        <v>30</v>
      </c>
      <c r="G42" s="143">
        <f>IF(Commande!F52&lt;&gt;"",Commande!F52,"")</f>
        <v>10</v>
      </c>
      <c r="H42" s="143" t="str">
        <f>IF(Commande!H52&lt;&gt;"",Commande!H52,"")</f>
        <v>E</v>
      </c>
      <c r="I42" s="144" t="str">
        <f>IF(Commande!I52&lt;&gt;"",Commande!I52,"")</f>
        <v/>
      </c>
      <c r="J42" s="145" t="str">
        <f>IF(Commande!J52&lt;&gt;"",Commande!J52,"")</f>
        <v>S3B</v>
      </c>
      <c r="K42" s="141" t="str">
        <f>IF(Commande!K52&lt;&gt;"",Commande!K52,"")</f>
        <v/>
      </c>
      <c r="L42" s="141" t="str">
        <f>IF(Commande!L52&lt;&gt;"",Commande!L52,"")</f>
        <v>M3</v>
      </c>
      <c r="M42" s="145">
        <f>IF(Commande!M52&lt;&gt;"",Commande!M52,"")</f>
        <v>39</v>
      </c>
      <c r="N42" s="145"/>
      <c r="O42" s="17">
        <f>IF(Commande!O52&lt;&gt;"",Commande!O52,"")</f>
        <v>0</v>
      </c>
      <c r="P42" s="17">
        <f>IF(Commande!P52&lt;&gt;"",Commande!P52,"")</f>
        <v>0</v>
      </c>
      <c r="Q42" s="17">
        <f>IF(Commande!Q52&lt;&gt;"",Commande!Q52,"")</f>
        <v>0</v>
      </c>
      <c r="R42" s="146"/>
      <c r="S42" s="147"/>
      <c r="T42" s="147"/>
      <c r="U42" s="147"/>
    </row>
    <row r="43" spans="1:21" ht="20.100000000000001" customHeight="1">
      <c r="A43" s="148">
        <f>IF(Commande!A53&lt;&gt;"",Commande!A53,"")</f>
        <v>25976</v>
      </c>
      <c r="B43" s="149" t="str">
        <f>IF(Commande!B53&lt;&gt;"",Commande!B53,"")</f>
        <v>SEDUM</v>
      </c>
      <c r="C43" s="149" t="str">
        <f>IF(Commande!C53&lt;&gt;"",Commande!C53,"")</f>
        <v>Kamtshaticum Variegata</v>
      </c>
      <c r="D43" s="150" t="str">
        <f>IF(Commande!D53&lt;&gt;"",Commande!D53,"")</f>
        <v>B</v>
      </c>
      <c r="E43" s="150" t="str">
        <f>IF(Commande!E53&lt;&gt;"",Commande!E53,"")</f>
        <v>M 3 cm X60</v>
      </c>
      <c r="F43" s="151">
        <f>IF(Commande!G53&lt;&gt;"",Commande!G53,"")</f>
        <v>30</v>
      </c>
      <c r="G43" s="151">
        <f>IF(Commande!F53&lt;&gt;"",Commande!F53,"")</f>
        <v>6</v>
      </c>
      <c r="H43" s="151" t="str">
        <f>IF(Commande!H53&lt;&gt;"",Commande!H53,"")</f>
        <v>A</v>
      </c>
      <c r="I43" s="152" t="str">
        <f>IF(Commande!I53&lt;&gt;"",Commande!I53,"")</f>
        <v/>
      </c>
      <c r="J43" s="149" t="str">
        <f>IF(Commande!J53&lt;&gt;"",Commande!J53,"")</f>
        <v>S10</v>
      </c>
      <c r="K43" s="149" t="str">
        <f>IF(Commande!K53&lt;&gt;"",Commande!K53,"")</f>
        <v/>
      </c>
      <c r="L43" s="149" t="str">
        <f>IF(Commande!L53&lt;&gt;"",Commande!L53,"")</f>
        <v>M3</v>
      </c>
      <c r="M43" s="153">
        <f>IF(Commande!M53&lt;&gt;"",Commande!M53,"")</f>
        <v>40</v>
      </c>
      <c r="N43" s="153"/>
      <c r="O43" s="17">
        <f>IF(Commande!O53&lt;&gt;"",Commande!O53,"")</f>
        <v>0</v>
      </c>
      <c r="P43" s="17">
        <f>IF(Commande!P53&lt;&gt;"",Commande!P53,"")</f>
        <v>0</v>
      </c>
      <c r="Q43" s="17">
        <f>IF(Commande!Q53&lt;&gt;"",Commande!Q53,"")</f>
        <v>0</v>
      </c>
      <c r="R43" s="154"/>
      <c r="S43" s="155"/>
      <c r="T43" s="155"/>
      <c r="U43" s="155"/>
    </row>
    <row r="44" spans="1:21" ht="20.100000000000001" customHeight="1">
      <c r="A44" s="140">
        <f>IF(Commande!A54&lt;&gt;"",Commande!A54,"")</f>
        <v>11087</v>
      </c>
      <c r="B44" s="141" t="str">
        <f>IF(Commande!B54&lt;&gt;"",Commande!B54,"")</f>
        <v>SEDUM</v>
      </c>
      <c r="C44" s="141" t="str">
        <f>IF(Commande!C54&lt;&gt;"",Commande!C54,"")</f>
        <v>Lemon ball</v>
      </c>
      <c r="D44" s="142" t="str">
        <f>IF(Commande!D54&lt;&gt;"",Commande!D54,"")</f>
        <v>B</v>
      </c>
      <c r="E44" s="142" t="str">
        <f>IF(Commande!E54&lt;&gt;"",Commande!E54,"")</f>
        <v>M 3 cm X60</v>
      </c>
      <c r="F44" s="143">
        <f>IF(Commande!G54&lt;&gt;"",Commande!G54,"")</f>
        <v>30</v>
      </c>
      <c r="G44" s="143">
        <f>IF(Commande!F54&lt;&gt;"",Commande!F54,"")</f>
        <v>6</v>
      </c>
      <c r="H44" s="143" t="str">
        <f>IF(Commande!H54&lt;&gt;"",Commande!H54,"")</f>
        <v>B</v>
      </c>
      <c r="I44" s="144" t="str">
        <f>IF(Commande!I54&lt;&gt;"",Commande!I54,"")</f>
        <v/>
      </c>
      <c r="J44" s="145" t="str">
        <f>IF(Commande!J54&lt;&gt;"",Commande!J54,"")</f>
        <v>S10</v>
      </c>
      <c r="K44" s="141" t="str">
        <f>IF(Commande!K54&lt;&gt;"",Commande!K54,"")</f>
        <v/>
      </c>
      <c r="L44" s="141" t="str">
        <f>IF(Commande!L54&lt;&gt;"",Commande!L54,"")</f>
        <v>M3</v>
      </c>
      <c r="M44" s="145">
        <f>IF(Commande!M54&lt;&gt;"",Commande!M54,"")</f>
        <v>41</v>
      </c>
      <c r="N44" s="145"/>
      <c r="O44" s="17">
        <f>IF(Commande!O54&lt;&gt;"",Commande!O54,"")</f>
        <v>0</v>
      </c>
      <c r="P44" s="17">
        <f>IF(Commande!P54&lt;&gt;"",Commande!P54,"")</f>
        <v>0</v>
      </c>
      <c r="Q44" s="17">
        <f>IF(Commande!Q54&lt;&gt;"",Commande!Q54,"")</f>
        <v>0</v>
      </c>
      <c r="R44" s="146"/>
      <c r="S44" s="147"/>
      <c r="T44" s="147"/>
      <c r="U44" s="147"/>
    </row>
    <row r="45" spans="1:21" ht="20.100000000000001" customHeight="1">
      <c r="A45" s="148">
        <f>IF(Commande!A55&lt;&gt;"",Commande!A55,"")</f>
        <v>11766</v>
      </c>
      <c r="B45" s="149" t="str">
        <f>IF(Commande!B55&lt;&gt;"",Commande!B55,"")</f>
        <v>SEDUM</v>
      </c>
      <c r="C45" s="149" t="str">
        <f>IF(Commande!C55&lt;&gt;"",Commande!C55,"")</f>
        <v>Varies</v>
      </c>
      <c r="D45" s="150" t="str">
        <f>IF(Commande!D55&lt;&gt;"",Commande!D55,"")</f>
        <v>B</v>
      </c>
      <c r="E45" s="150" t="str">
        <f>IF(Commande!E55&lt;&gt;"",Commande!E55,"")</f>
        <v>M 3 cm X60</v>
      </c>
      <c r="F45" s="151">
        <f>IF(Commande!G55&lt;&gt;"",Commande!G55,"")</f>
        <v>30</v>
      </c>
      <c r="G45" s="151">
        <f>IF(Commande!F55&lt;&gt;"",Commande!F55,"")</f>
        <v>6</v>
      </c>
      <c r="H45" s="151" t="str">
        <f>IF(Commande!H55&lt;&gt;"",Commande!H55,"")</f>
        <v>A</v>
      </c>
      <c r="I45" s="152" t="str">
        <f>IF(Commande!I55&lt;&gt;"",Commande!I55,"")</f>
        <v/>
      </c>
      <c r="J45" s="149" t="str">
        <f>IF(Commande!J55&lt;&gt;"",Commande!J55,"")</f>
        <v>S10</v>
      </c>
      <c r="K45" s="149" t="str">
        <f>IF(Commande!K55&lt;&gt;"",Commande!K55,"")</f>
        <v/>
      </c>
      <c r="L45" s="149" t="str">
        <f>IF(Commande!L55&lt;&gt;"",Commande!L55,"")</f>
        <v>M3</v>
      </c>
      <c r="M45" s="153">
        <f>IF(Commande!M55&lt;&gt;"",Commande!M55,"")</f>
        <v>42</v>
      </c>
      <c r="N45" s="153"/>
      <c r="O45" s="17">
        <f>IF(Commande!O55&lt;&gt;"",Commande!O55,"")</f>
        <v>0</v>
      </c>
      <c r="P45" s="17">
        <f>IF(Commande!P55&lt;&gt;"",Commande!P55,"")</f>
        <v>0</v>
      </c>
      <c r="Q45" s="17">
        <f>IF(Commande!Q55&lt;&gt;"",Commande!Q55,"")</f>
        <v>0</v>
      </c>
      <c r="R45" s="154"/>
      <c r="S45" s="155"/>
      <c r="T45" s="155"/>
      <c r="U45" s="155"/>
    </row>
    <row r="46" spans="1:21" ht="20.100000000000001" customHeight="1">
      <c r="A46" s="140">
        <f>IF(Commande!A56&lt;&gt;"",Commande!A56,"")</f>
        <v>13547</v>
      </c>
      <c r="B46" s="141" t="str">
        <f>IF(Commande!B56&lt;&gt;"",Commande!B56,"")</f>
        <v>SENECIO</v>
      </c>
      <c r="C46" s="141" t="str">
        <f>IF(Commande!C56&lt;&gt;"",Commande!C56,"")</f>
        <v>Vira vira</v>
      </c>
      <c r="D46" s="142" t="str">
        <f>IF(Commande!D56&lt;&gt;"",Commande!D56,"")</f>
        <v>B</v>
      </c>
      <c r="E46" s="142" t="str">
        <f>IF(Commande!E56&lt;&gt;"",Commande!E56,"")</f>
        <v>M 3 cm X60</v>
      </c>
      <c r="F46" s="143">
        <f>IF(Commande!G56&lt;&gt;"",Commande!G56,"")</f>
        <v>30</v>
      </c>
      <c r="G46" s="143">
        <f>IF(Commande!F56&lt;&gt;"",Commande!F56,"")</f>
        <v>6</v>
      </c>
      <c r="H46" s="143" t="str">
        <f>IF(Commande!H56&lt;&gt;"",Commande!H56,"")</f>
        <v>A</v>
      </c>
      <c r="I46" s="144" t="str">
        <f>IF(Commande!I56&lt;&gt;"",Commande!I56,"")</f>
        <v/>
      </c>
      <c r="J46" s="145" t="str">
        <f>IF(Commande!J56&lt;&gt;"",Commande!J56,"")</f>
        <v>S7</v>
      </c>
      <c r="K46" s="141" t="str">
        <f>IF(Commande!K56&lt;&gt;"",Commande!K56,"")</f>
        <v/>
      </c>
      <c r="L46" s="141" t="str">
        <f>IF(Commande!L56&lt;&gt;"",Commande!L56,"")</f>
        <v>M3</v>
      </c>
      <c r="M46" s="145">
        <f>IF(Commande!M56&lt;&gt;"",Commande!M56,"")</f>
        <v>43</v>
      </c>
      <c r="N46" s="145"/>
      <c r="O46" s="17">
        <f>IF(Commande!O56&lt;&gt;"",Commande!O56,"")</f>
        <v>0</v>
      </c>
      <c r="P46" s="17">
        <f>IF(Commande!P56&lt;&gt;"",Commande!P56,"")</f>
        <v>0</v>
      </c>
      <c r="Q46" s="17">
        <f>IF(Commande!Q56&lt;&gt;"",Commande!Q56,"")</f>
        <v>0</v>
      </c>
      <c r="R46" s="146"/>
      <c r="S46" s="147"/>
      <c r="T46" s="147"/>
      <c r="U46" s="147"/>
    </row>
    <row r="47" spans="1:21" ht="20.100000000000001" customHeight="1">
      <c r="A47" s="148">
        <f>IF(Commande!A57&lt;&gt;"",Commande!A57,"")</f>
        <v>12970</v>
      </c>
      <c r="B47" s="149" t="str">
        <f>IF(Commande!B57&lt;&gt;"",Commande!B57,"")</f>
        <v>STIPA</v>
      </c>
      <c r="C47" s="149" t="str">
        <f>IF(Commande!C57&lt;&gt;"",Commande!C57,"")</f>
        <v>Pheasant tails</v>
      </c>
      <c r="D47" s="150" t="str">
        <f>IF(Commande!D57&lt;&gt;"",Commande!D57,"")</f>
        <v>S</v>
      </c>
      <c r="E47" s="150" t="str">
        <f>IF(Commande!E57&lt;&gt;"",Commande!E57,"")</f>
        <v>M 3 cm X60</v>
      </c>
      <c r="F47" s="151">
        <f>IF(Commande!G57&lt;&gt;"",Commande!G57,"")</f>
        <v>30</v>
      </c>
      <c r="G47" s="151">
        <f>IF(Commande!F57&lt;&gt;"",Commande!F57,"")</f>
        <v>8</v>
      </c>
      <c r="H47" s="151" t="str">
        <f>IF(Commande!H57&lt;&gt;"",Commande!H57,"")</f>
        <v>A</v>
      </c>
      <c r="I47" s="152" t="str">
        <f>IF(Commande!I57&lt;&gt;"",Commande!I57,"")</f>
        <v/>
      </c>
      <c r="J47" s="149" t="str">
        <f>IF(Commande!J57&lt;&gt;"",Commande!J57,"")</f>
        <v>S4</v>
      </c>
      <c r="K47" s="149" t="str">
        <f>IF(Commande!K57&lt;&gt;"",Commande!K57,"")</f>
        <v/>
      </c>
      <c r="L47" s="149" t="str">
        <f>IF(Commande!L57&lt;&gt;"",Commande!L57,"")</f>
        <v>M3</v>
      </c>
      <c r="M47" s="153">
        <f>IF(Commande!M57&lt;&gt;"",Commande!M57,"")</f>
        <v>44</v>
      </c>
      <c r="N47" s="153"/>
      <c r="O47" s="17">
        <f>IF(Commande!O57&lt;&gt;"",Commande!O57,"")</f>
        <v>0</v>
      </c>
      <c r="P47" s="17">
        <f>IF(Commande!P57&lt;&gt;"",Commande!P57,"")</f>
        <v>0</v>
      </c>
      <c r="Q47" s="17">
        <f>IF(Commande!Q57&lt;&gt;"",Commande!Q57,"")</f>
        <v>0</v>
      </c>
      <c r="R47" s="154"/>
      <c r="S47" s="155"/>
      <c r="T47" s="155"/>
      <c r="U47" s="155"/>
    </row>
    <row r="48" spans="1:21" ht="20.100000000000001" customHeight="1">
      <c r="A48" s="140">
        <f>IF(Commande!A58&lt;&gt;"",Commande!A58,"")</f>
        <v>3776</v>
      </c>
      <c r="B48" s="141" t="str">
        <f>IF(Commande!B58&lt;&gt;"",Commande!B58,"")</f>
        <v>STIPA</v>
      </c>
      <c r="C48" s="141" t="str">
        <f>IF(Commande!C58&lt;&gt;"",Commande!C58,"")</f>
        <v>Pony tails</v>
      </c>
      <c r="D48" s="142" t="str">
        <f>IF(Commande!D58&lt;&gt;"",Commande!D58,"")</f>
        <v>S</v>
      </c>
      <c r="E48" s="142" t="str">
        <f>IF(Commande!E58&lt;&gt;"",Commande!E58,"")</f>
        <v>M 3 cm X60</v>
      </c>
      <c r="F48" s="143">
        <f>IF(Commande!G58&lt;&gt;"",Commande!G58,"")</f>
        <v>30</v>
      </c>
      <c r="G48" s="143">
        <f>IF(Commande!F58&lt;&gt;"",Commande!F58,"")</f>
        <v>8</v>
      </c>
      <c r="H48" s="143" t="str">
        <f>IF(Commande!H58&lt;&gt;"",Commande!H58,"")</f>
        <v>A</v>
      </c>
      <c r="I48" s="144" t="str">
        <f>IF(Commande!I58&lt;&gt;"",Commande!I58,"")</f>
        <v/>
      </c>
      <c r="J48" s="145" t="str">
        <f>IF(Commande!J58&lt;&gt;"",Commande!J58,"")</f>
        <v>S4</v>
      </c>
      <c r="K48" s="141" t="str">
        <f>IF(Commande!K58&lt;&gt;"",Commande!K58,"")</f>
        <v/>
      </c>
      <c r="L48" s="141" t="str">
        <f>IF(Commande!L58&lt;&gt;"",Commande!L58,"")</f>
        <v>M3</v>
      </c>
      <c r="M48" s="145">
        <f>IF(Commande!M58&lt;&gt;"",Commande!M58,"")</f>
        <v>45</v>
      </c>
      <c r="N48" s="145"/>
      <c r="O48" s="17">
        <f>IF(Commande!O58&lt;&gt;"",Commande!O58,"")</f>
        <v>0</v>
      </c>
      <c r="P48" s="17">
        <f>IF(Commande!P58&lt;&gt;"",Commande!P58,"")</f>
        <v>0</v>
      </c>
      <c r="Q48" s="17">
        <f>IF(Commande!Q58&lt;&gt;"",Commande!Q58,"")</f>
        <v>0</v>
      </c>
      <c r="R48" s="146"/>
      <c r="S48" s="147"/>
      <c r="T48" s="147"/>
      <c r="U48" s="147"/>
    </row>
    <row r="49" spans="1:21" ht="20.100000000000001" customHeight="1">
      <c r="A49" s="148">
        <f>IF(Commande!A59&lt;&gt;"",Commande!A59,"")</f>
        <v>25242</v>
      </c>
      <c r="B49" s="149" t="str">
        <f>IF(Commande!B59&lt;&gt;"",Commande!B59,"")</f>
        <v>VINCA MINOR (Pervenche)</v>
      </c>
      <c r="C49" s="149" t="str">
        <f>IF(Commande!C59&lt;&gt;"",Commande!C59,"")</f>
        <v>Illumination</v>
      </c>
      <c r="D49" s="150" t="str">
        <f>IF(Commande!D59&lt;&gt;"",Commande!D59,"")</f>
        <v>B</v>
      </c>
      <c r="E49" s="150" t="str">
        <f>IF(Commande!E59&lt;&gt;"",Commande!E59,"")</f>
        <v>M 3 cm X60</v>
      </c>
      <c r="F49" s="151">
        <f>IF(Commande!G59&lt;&gt;"",Commande!G59,"")</f>
        <v>30</v>
      </c>
      <c r="G49" s="151">
        <f>IF(Commande!F59&lt;&gt;"",Commande!F59,"")</f>
        <v>10</v>
      </c>
      <c r="H49" s="151" t="str">
        <f>IF(Commande!H59&lt;&gt;"",Commande!H59,"")</f>
        <v>A</v>
      </c>
      <c r="I49" s="152">
        <f>IF(Commande!I59&lt;&gt;"",Commande!I59,"")</f>
        <v>0.05</v>
      </c>
      <c r="J49" s="149" t="str">
        <f>IF(Commande!J59&lt;&gt;"",Commande!J59,"")</f>
        <v>S2</v>
      </c>
      <c r="K49" s="149" t="str">
        <f>IF(Commande!K59&lt;&gt;"",Commande!K59,"")</f>
        <v/>
      </c>
      <c r="L49" s="149" t="str">
        <f>IF(Commande!L59&lt;&gt;"",Commande!L59,"")</f>
        <v>M3</v>
      </c>
      <c r="M49" s="153">
        <f>IF(Commande!M59&lt;&gt;"",Commande!M59,"")</f>
        <v>46</v>
      </c>
      <c r="N49" s="153"/>
      <c r="O49" s="17">
        <f>IF(Commande!O59&lt;&gt;"",Commande!O59,"")</f>
        <v>0</v>
      </c>
      <c r="P49" s="17">
        <f>IF(Commande!P59&lt;&gt;"",Commande!P59,"")</f>
        <v>0</v>
      </c>
      <c r="Q49" s="17">
        <f>IF(Commande!Q59&lt;&gt;"",Commande!Q59,"")</f>
        <v>0</v>
      </c>
      <c r="R49" s="154"/>
      <c r="S49" s="155"/>
      <c r="T49" s="155"/>
      <c r="U49" s="155"/>
    </row>
    <row r="50" spans="1:21" ht="20.100000000000001" customHeight="1">
      <c r="A50" s="108" t="str">
        <f>IF(Commande!A60&lt;&gt;"",Commande!A60,"")</f>
        <v/>
      </c>
      <c r="B50" s="114" t="str">
        <f>IF(Commande!B60&lt;&gt;"",Commande!B60,"")</f>
        <v>Fleurs de A à Z</v>
      </c>
      <c r="C50" s="109" t="str">
        <f>IF(Commande!C60&lt;&gt;"",Commande!C60,"")</f>
        <v/>
      </c>
      <c r="D50" s="110" t="str">
        <f>IF(Commande!D60&lt;&gt;"",Commande!D60,"")</f>
        <v/>
      </c>
      <c r="E50" s="110" t="str">
        <f>IF(Commande!E60&lt;&gt;"",Commande!E60,"")</f>
        <v/>
      </c>
      <c r="F50" s="110" t="str">
        <f>IF(Commande!G60&lt;&gt;"",Commande!G60,"")</f>
        <v/>
      </c>
      <c r="G50" s="110" t="str">
        <f>IF(Commande!F60&lt;&gt;"",Commande!F60,"")</f>
        <v/>
      </c>
      <c r="H50" s="110" t="str">
        <f>IF(Commande!H60&lt;&gt;"",Commande!H60,"")</f>
        <v/>
      </c>
      <c r="I50" s="111" t="str">
        <f>IF(Commande!I60&lt;&gt;"",Commande!I60,"")</f>
        <v/>
      </c>
      <c r="J50" s="109" t="str">
        <f>IF(Commande!J60&lt;&gt;"",Commande!J60,"")</f>
        <v>G</v>
      </c>
      <c r="K50" s="109" t="str">
        <f>IF(Commande!K60&lt;&gt;"",Commande!K60,"")</f>
        <v/>
      </c>
      <c r="L50" s="109" t="str">
        <f>IF(Commande!L60&lt;&gt;"",Commande!L60,"")</f>
        <v/>
      </c>
      <c r="M50" s="109">
        <f>IF(Commande!M60&lt;&gt;"",Commande!M60,"")</f>
        <v>47</v>
      </c>
      <c r="N50" s="109"/>
      <c r="O50" s="17" t="str">
        <f>IF(Commande!O60&lt;&gt;"",Commande!O60,"")</f>
        <v/>
      </c>
      <c r="P50" s="17" t="str">
        <f>IF(Commande!P60&lt;&gt;"",Commande!P60,"")</f>
        <v/>
      </c>
      <c r="Q50" s="17" t="str">
        <f>IF(Commande!Q60&lt;&gt;"",Commande!Q60,"")</f>
        <v/>
      </c>
      <c r="R50" s="112"/>
      <c r="S50" s="113"/>
      <c r="T50" s="113"/>
      <c r="U50" s="113"/>
    </row>
    <row r="51" spans="1:21" ht="20.100000000000001" customHeight="1">
      <c r="A51" s="122" t="str">
        <f>IF(Commande!A61&lt;&gt;"",Commande!A61,"")</f>
        <v/>
      </c>
      <c r="B51" s="128" t="str">
        <f>IF(Commande!B61&lt;&gt;"",Commande!B61,"")</f>
        <v>A</v>
      </c>
      <c r="C51" s="123" t="str">
        <f>IF(Commande!C61&lt;&gt;"",Commande!C61,"")</f>
        <v/>
      </c>
      <c r="D51" s="124" t="str">
        <f>IF(Commande!D61&lt;&gt;"",Commande!D61,"")</f>
        <v/>
      </c>
      <c r="E51" s="124" t="str">
        <f>IF(Commande!E61&lt;&gt;"",Commande!E61,"")</f>
        <v/>
      </c>
      <c r="F51" s="124" t="str">
        <f>IF(Commande!G61&lt;&gt;"",Commande!G61,"")</f>
        <v/>
      </c>
      <c r="G51" s="124" t="str">
        <f>IF(Commande!F61&lt;&gt;"",Commande!F61,"")</f>
        <v/>
      </c>
      <c r="H51" s="124" t="str">
        <f>IF(Commande!H61&lt;&gt;"",Commande!H61,"")</f>
        <v/>
      </c>
      <c r="I51" s="125" t="str">
        <f>IF(Commande!I61&lt;&gt;"",Commande!I61,"")</f>
        <v/>
      </c>
      <c r="J51" s="123" t="str">
        <f>IF(Commande!J61&lt;&gt;"",Commande!J61,"")</f>
        <v>L</v>
      </c>
      <c r="K51" s="123" t="str">
        <f>IF(Commande!K61&lt;&gt;"",Commande!K61,"")</f>
        <v/>
      </c>
      <c r="L51" s="123" t="str">
        <f>IF(Commande!L61&lt;&gt;"",Commande!L61,"")</f>
        <v/>
      </c>
      <c r="M51" s="123">
        <f>IF(Commande!M61&lt;&gt;"",Commande!M61,"")</f>
        <v>48</v>
      </c>
      <c r="N51" s="123"/>
      <c r="O51" s="17" t="str">
        <f>IF(Commande!O61&lt;&gt;"",Commande!O61,"")</f>
        <v/>
      </c>
      <c r="P51" s="17" t="str">
        <f>IF(Commande!P61&lt;&gt;"",Commande!P61,"")</f>
        <v/>
      </c>
      <c r="Q51" s="17" t="str">
        <f>IF(Commande!Q61&lt;&gt;"",Commande!Q61,"")</f>
        <v/>
      </c>
      <c r="R51" s="126"/>
      <c r="S51" s="127"/>
      <c r="T51" s="127"/>
      <c r="U51" s="127"/>
    </row>
    <row r="52" spans="1:21" ht="20.100000000000001" customHeight="1">
      <c r="A52" s="140">
        <f>IF(Commande!A62&lt;&gt;"",Commande!A62,"")</f>
        <v>3634</v>
      </c>
      <c r="B52" s="141" t="str">
        <f>IF(Commande!B62&lt;&gt;"",Commande!B62,"")</f>
        <v>ABUTILON</v>
      </c>
      <c r="C52" s="141" t="str">
        <f>IF(Commande!C62&lt;&gt;"",Commande!C62,"")</f>
        <v>Canary bird</v>
      </c>
      <c r="D52" s="142" t="str">
        <f>IF(Commande!D62&lt;&gt;"",Commande!D62,"")</f>
        <v>B</v>
      </c>
      <c r="E52" s="142" t="str">
        <f>IF(Commande!E62&lt;&gt;"",Commande!E62,"")</f>
        <v>M 3 cm X60</v>
      </c>
      <c r="F52" s="143">
        <f>IF(Commande!G62&lt;&gt;"",Commande!G62,"")</f>
        <v>30</v>
      </c>
      <c r="G52" s="143">
        <f>IF(Commande!F62&lt;&gt;"",Commande!F62,"")</f>
        <v>10</v>
      </c>
      <c r="H52" s="143" t="str">
        <f>IF(Commande!H62&lt;&gt;"",Commande!H62,"")</f>
        <v>A</v>
      </c>
      <c r="I52" s="144" t="str">
        <f>IF(Commande!I62&lt;&gt;"",Commande!I62,"")</f>
        <v/>
      </c>
      <c r="J52" s="145" t="str">
        <f>IF(Commande!J62&lt;&gt;"",Commande!J62,"")</f>
        <v>S2</v>
      </c>
      <c r="K52" s="141" t="str">
        <f>IF(Commande!K62&lt;&gt;"",Commande!K62,"")</f>
        <v/>
      </c>
      <c r="L52" s="141" t="str">
        <f>IF(Commande!L62&lt;&gt;"",Commande!L62,"")</f>
        <v>M3</v>
      </c>
      <c r="M52" s="145">
        <f>IF(Commande!M62&lt;&gt;"",Commande!M62,"")</f>
        <v>49</v>
      </c>
      <c r="N52" s="145"/>
      <c r="O52" s="17">
        <f>IF(Commande!O62&lt;&gt;"",Commande!O62,"")</f>
        <v>0</v>
      </c>
      <c r="P52" s="17">
        <f>IF(Commande!P62&lt;&gt;"",Commande!P62,"")</f>
        <v>0</v>
      </c>
      <c r="Q52" s="17">
        <f>IF(Commande!Q62&lt;&gt;"",Commande!Q62,"")</f>
        <v>0</v>
      </c>
      <c r="R52" s="146"/>
      <c r="S52" s="147"/>
      <c r="T52" s="147"/>
      <c r="U52" s="147"/>
    </row>
    <row r="53" spans="1:21" ht="20.100000000000001" customHeight="1">
      <c r="A53" s="148">
        <f>IF(Commande!A63&lt;&gt;"",Commande!A63,"")</f>
        <v>3635</v>
      </c>
      <c r="B53" s="149" t="str">
        <f>IF(Commande!B63&lt;&gt;"",Commande!B63,"")</f>
        <v>ABUTILON</v>
      </c>
      <c r="C53" s="149" t="str">
        <f>IF(Commande!C63&lt;&gt;"",Commande!C63,"")</f>
        <v>Megapotanicum variegatum</v>
      </c>
      <c r="D53" s="150" t="str">
        <f>IF(Commande!D63&lt;&gt;"",Commande!D63,"")</f>
        <v>B</v>
      </c>
      <c r="E53" s="150" t="str">
        <f>IF(Commande!E63&lt;&gt;"",Commande!E63,"")</f>
        <v>M 3 cm X60</v>
      </c>
      <c r="F53" s="151">
        <f>IF(Commande!G63&lt;&gt;"",Commande!G63,"")</f>
        <v>30</v>
      </c>
      <c r="G53" s="151">
        <f>IF(Commande!F63&lt;&gt;"",Commande!F63,"")</f>
        <v>10</v>
      </c>
      <c r="H53" s="151" t="str">
        <f>IF(Commande!H63&lt;&gt;"",Commande!H63,"")</f>
        <v>A</v>
      </c>
      <c r="I53" s="152" t="str">
        <f>IF(Commande!I63&lt;&gt;"",Commande!I63,"")</f>
        <v/>
      </c>
      <c r="J53" s="149" t="str">
        <f>IF(Commande!J63&lt;&gt;"",Commande!J63,"")</f>
        <v>S2</v>
      </c>
      <c r="K53" s="149" t="str">
        <f>IF(Commande!K63&lt;&gt;"",Commande!K63,"")</f>
        <v/>
      </c>
      <c r="L53" s="149" t="str">
        <f>IF(Commande!L63&lt;&gt;"",Commande!L63,"")</f>
        <v>M3</v>
      </c>
      <c r="M53" s="153">
        <f>IF(Commande!M63&lt;&gt;"",Commande!M63,"")</f>
        <v>50</v>
      </c>
      <c r="N53" s="153"/>
      <c r="O53" s="17">
        <f>IF(Commande!O63&lt;&gt;"",Commande!O63,"")</f>
        <v>0</v>
      </c>
      <c r="P53" s="17">
        <f>IF(Commande!P63&lt;&gt;"",Commande!P63,"")</f>
        <v>0</v>
      </c>
      <c r="Q53" s="17">
        <f>IF(Commande!Q63&lt;&gt;"",Commande!Q63,"")</f>
        <v>0</v>
      </c>
      <c r="R53" s="154"/>
      <c r="S53" s="155"/>
      <c r="T53" s="155"/>
      <c r="U53" s="155"/>
    </row>
    <row r="54" spans="1:21" ht="20.100000000000001" customHeight="1">
      <c r="A54" s="140">
        <f>IF(Commande!A64&lt;&gt;"",Commande!A64,"")</f>
        <v>3636</v>
      </c>
      <c r="B54" s="141" t="str">
        <f>IF(Commande!B64&lt;&gt;"",Commande!B64,"")</f>
        <v>ABUTILON</v>
      </c>
      <c r="C54" s="141" t="str">
        <f>IF(Commande!C64&lt;&gt;"",Commande!C64,"")</f>
        <v>Red princess</v>
      </c>
      <c r="D54" s="142" t="str">
        <f>IF(Commande!D64&lt;&gt;"",Commande!D64,"")</f>
        <v>B</v>
      </c>
      <c r="E54" s="142" t="str">
        <f>IF(Commande!E64&lt;&gt;"",Commande!E64,"")</f>
        <v>M 3 cm X60</v>
      </c>
      <c r="F54" s="143">
        <f>IF(Commande!G64&lt;&gt;"",Commande!G64,"")</f>
        <v>30</v>
      </c>
      <c r="G54" s="143">
        <f>IF(Commande!F64&lt;&gt;"",Commande!F64,"")</f>
        <v>10</v>
      </c>
      <c r="H54" s="143" t="str">
        <f>IF(Commande!H64&lt;&gt;"",Commande!H64,"")</f>
        <v>A</v>
      </c>
      <c r="I54" s="144" t="str">
        <f>IF(Commande!I64&lt;&gt;"",Commande!I64,"")</f>
        <v/>
      </c>
      <c r="J54" s="145" t="str">
        <f>IF(Commande!J64&lt;&gt;"",Commande!J64,"")</f>
        <v>S2</v>
      </c>
      <c r="K54" s="141" t="str">
        <f>IF(Commande!K64&lt;&gt;"",Commande!K64,"")</f>
        <v/>
      </c>
      <c r="L54" s="141" t="str">
        <f>IF(Commande!L64&lt;&gt;"",Commande!L64,"")</f>
        <v>M3</v>
      </c>
      <c r="M54" s="145">
        <f>IF(Commande!M64&lt;&gt;"",Commande!M64,"")</f>
        <v>51</v>
      </c>
      <c r="N54" s="145"/>
      <c r="O54" s="17">
        <f>IF(Commande!O64&lt;&gt;"",Commande!O64,"")</f>
        <v>0</v>
      </c>
      <c r="P54" s="17">
        <f>IF(Commande!P64&lt;&gt;"",Commande!P64,"")</f>
        <v>0</v>
      </c>
      <c r="Q54" s="17">
        <f>IF(Commande!Q64&lt;&gt;"",Commande!Q64,"")</f>
        <v>0</v>
      </c>
      <c r="R54" s="146"/>
      <c r="S54" s="147"/>
      <c r="T54" s="147"/>
      <c r="U54" s="147"/>
    </row>
    <row r="55" spans="1:21" ht="20.100000000000001" customHeight="1">
      <c r="A55" s="148">
        <f>IF(Commande!A65&lt;&gt;"",Commande!A65,"")</f>
        <v>3637</v>
      </c>
      <c r="B55" s="149" t="str">
        <f>IF(Commande!B65&lt;&gt;"",Commande!B65,"")</f>
        <v>ABUTILON</v>
      </c>
      <c r="C55" s="149" t="str">
        <f>IF(Commande!C65&lt;&gt;"",Commande!C65,"")</f>
        <v>Thompsonii</v>
      </c>
      <c r="D55" s="150" t="str">
        <f>IF(Commande!D65&lt;&gt;"",Commande!D65,"")</f>
        <v>B</v>
      </c>
      <c r="E55" s="150" t="str">
        <f>IF(Commande!E65&lt;&gt;"",Commande!E65,"")</f>
        <v>M 3 cm X60</v>
      </c>
      <c r="F55" s="151">
        <f>IF(Commande!G65&lt;&gt;"",Commande!G65,"")</f>
        <v>30</v>
      </c>
      <c r="G55" s="151">
        <f>IF(Commande!F65&lt;&gt;"",Commande!F65,"")</f>
        <v>10</v>
      </c>
      <c r="H55" s="151" t="str">
        <f>IF(Commande!H65&lt;&gt;"",Commande!H65,"")</f>
        <v>A</v>
      </c>
      <c r="I55" s="152" t="str">
        <f>IF(Commande!I65&lt;&gt;"",Commande!I65,"")</f>
        <v/>
      </c>
      <c r="J55" s="149" t="str">
        <f>IF(Commande!J65&lt;&gt;"",Commande!J65,"")</f>
        <v>S2</v>
      </c>
      <c r="K55" s="149" t="str">
        <f>IF(Commande!K65&lt;&gt;"",Commande!K65,"")</f>
        <v/>
      </c>
      <c r="L55" s="149" t="str">
        <f>IF(Commande!L65&lt;&gt;"",Commande!L65,"")</f>
        <v>M3</v>
      </c>
      <c r="M55" s="153">
        <f>IF(Commande!M65&lt;&gt;"",Commande!M65,"")</f>
        <v>52</v>
      </c>
      <c r="N55" s="153"/>
      <c r="O55" s="17">
        <f>IF(Commande!O65&lt;&gt;"",Commande!O65,"")</f>
        <v>0</v>
      </c>
      <c r="P55" s="17">
        <f>IF(Commande!P65&lt;&gt;"",Commande!P65,"")</f>
        <v>0</v>
      </c>
      <c r="Q55" s="17">
        <f>IF(Commande!Q65&lt;&gt;"",Commande!Q65,"")</f>
        <v>0</v>
      </c>
      <c r="R55" s="154"/>
      <c r="S55" s="155"/>
      <c r="T55" s="155"/>
      <c r="U55" s="155"/>
    </row>
    <row r="56" spans="1:21" ht="20.100000000000001" customHeight="1">
      <c r="A56" s="140">
        <f>IF(Commande!A66&lt;&gt;"",Commande!A66,"")</f>
        <v>26135</v>
      </c>
      <c r="B56" s="141" t="str">
        <f>IF(Commande!B66&lt;&gt;"",Commande!B66,"")</f>
        <v>ACHILLEE DESERT EVE</v>
      </c>
      <c r="C56" s="141" t="str">
        <f>IF(Commande!C66&lt;&gt;"",Commande!C66,"")</f>
        <v>Red</v>
      </c>
      <c r="D56" s="142" t="str">
        <f>IF(Commande!D66&lt;&gt;"",Commande!D66,"")</f>
        <v>B</v>
      </c>
      <c r="E56" s="142" t="str">
        <f>IF(Commande!E66&lt;&gt;"",Commande!E66,"")</f>
        <v>M 3 cm X60</v>
      </c>
      <c r="F56" s="143">
        <f>IF(Commande!G66&lt;&gt;"",Commande!G66,"")</f>
        <v>30</v>
      </c>
      <c r="G56" s="143">
        <f>IF(Commande!F66&lt;&gt;"",Commande!F66,"")</f>
        <v>6</v>
      </c>
      <c r="H56" s="143" t="str">
        <f>IF(Commande!H66&lt;&gt;"",Commande!H66,"")</f>
        <v xml:space="preserve">A </v>
      </c>
      <c r="I56" s="144">
        <f>IF(Commande!I66&lt;&gt;"",Commande!I66,"")</f>
        <v>4.2000000000000003E-2</v>
      </c>
      <c r="J56" s="145" t="str">
        <f>IF(Commande!J66&lt;&gt;"",Commande!J66,"")</f>
        <v>S7</v>
      </c>
      <c r="K56" s="141" t="str">
        <f>IF(Commande!K66&lt;&gt;"",Commande!K66,"")</f>
        <v/>
      </c>
      <c r="L56" s="141" t="str">
        <f>IF(Commande!L66&lt;&gt;"",Commande!L66,"")</f>
        <v>M3</v>
      </c>
      <c r="M56" s="145">
        <f>IF(Commande!M66&lt;&gt;"",Commande!M66,"")</f>
        <v>53</v>
      </c>
      <c r="N56" s="145"/>
      <c r="O56" s="17">
        <f>IF(Commande!O66&lt;&gt;"",Commande!O66,"")</f>
        <v>0</v>
      </c>
      <c r="P56" s="17">
        <f>IF(Commande!P66&lt;&gt;"",Commande!P66,"")</f>
        <v>0</v>
      </c>
      <c r="Q56" s="17">
        <f>IF(Commande!Q66&lt;&gt;"",Commande!Q66,"")</f>
        <v>0</v>
      </c>
      <c r="R56" s="146"/>
      <c r="S56" s="147"/>
      <c r="T56" s="147"/>
      <c r="U56" s="147"/>
    </row>
    <row r="57" spans="1:21" ht="20.100000000000001" customHeight="1">
      <c r="A57" s="148">
        <f>IF(Commande!A67&lt;&gt;"",Commande!A67,"")</f>
        <v>25214</v>
      </c>
      <c r="B57" s="149" t="str">
        <f>IF(Commande!B67&lt;&gt;"",Commande!B67,"")</f>
        <v>ACHILLEE DESERT EVE</v>
      </c>
      <c r="C57" s="149" t="str">
        <f>IF(Commande!C67&lt;&gt;"",Commande!C67,"")</f>
        <v>Yellow</v>
      </c>
      <c r="D57" s="150" t="str">
        <f>IF(Commande!D67&lt;&gt;"",Commande!D67,"")</f>
        <v>B</v>
      </c>
      <c r="E57" s="150" t="str">
        <f>IF(Commande!E67&lt;&gt;"",Commande!E67,"")</f>
        <v>M 3 cm X60</v>
      </c>
      <c r="F57" s="151">
        <f>IF(Commande!G67&lt;&gt;"",Commande!G67,"")</f>
        <v>30</v>
      </c>
      <c r="G57" s="151">
        <f>IF(Commande!F67&lt;&gt;"",Commande!F67,"")</f>
        <v>6</v>
      </c>
      <c r="H57" s="151" t="str">
        <f>IF(Commande!H67&lt;&gt;"",Commande!H67,"")</f>
        <v xml:space="preserve">A </v>
      </c>
      <c r="I57" s="152">
        <f>IF(Commande!I67&lt;&gt;"",Commande!I67,"")</f>
        <v>4.2000000000000003E-2</v>
      </c>
      <c r="J57" s="149" t="str">
        <f>IF(Commande!J67&lt;&gt;"",Commande!J67,"")</f>
        <v>S7</v>
      </c>
      <c r="K57" s="149" t="str">
        <f>IF(Commande!K67&lt;&gt;"",Commande!K67,"")</f>
        <v/>
      </c>
      <c r="L57" s="149" t="str">
        <f>IF(Commande!L67&lt;&gt;"",Commande!L67,"")</f>
        <v>M3</v>
      </c>
      <c r="M57" s="153">
        <f>IF(Commande!M67&lt;&gt;"",Commande!M67,"")</f>
        <v>54</v>
      </c>
      <c r="N57" s="153"/>
      <c r="O57" s="17">
        <f>IF(Commande!O67&lt;&gt;"",Commande!O67,"")</f>
        <v>0</v>
      </c>
      <c r="P57" s="17">
        <f>IF(Commande!P67&lt;&gt;"",Commande!P67,"")</f>
        <v>0</v>
      </c>
      <c r="Q57" s="17">
        <f>IF(Commande!Q67&lt;&gt;"",Commande!Q67,"")</f>
        <v>0</v>
      </c>
      <c r="R57" s="154"/>
      <c r="S57" s="155"/>
      <c r="T57" s="155"/>
      <c r="U57" s="155"/>
    </row>
    <row r="58" spans="1:21" ht="20.100000000000001" customHeight="1">
      <c r="A58" s="140">
        <f>IF(Commande!A68&lt;&gt;"",Commande!A68,"")</f>
        <v>15752</v>
      </c>
      <c r="B58" s="141" t="str">
        <f>IF(Commande!B68&lt;&gt;"",Commande!B68,"")</f>
        <v>AGASTACHE AURANTIACA</v>
      </c>
      <c r="C58" s="141" t="str">
        <f>IF(Commande!C68&lt;&gt;"",Commande!C68,"")</f>
        <v>Kudos mandarin</v>
      </c>
      <c r="D58" s="142" t="str">
        <f>IF(Commande!D68&lt;&gt;"",Commande!D68,"")</f>
        <v>B</v>
      </c>
      <c r="E58" s="142" t="str">
        <f>IF(Commande!E68&lt;&gt;"",Commande!E68,"")</f>
        <v>M 3 cm X60</v>
      </c>
      <c r="F58" s="143">
        <f>IF(Commande!G68&lt;&gt;"",Commande!G68,"")</f>
        <v>30</v>
      </c>
      <c r="G58" s="143">
        <f>IF(Commande!F68&lt;&gt;"",Commande!F68,"")</f>
        <v>8</v>
      </c>
      <c r="H58" s="143" t="str">
        <f>IF(Commande!H68&lt;&gt;"",Commande!H68,"")</f>
        <v>A</v>
      </c>
      <c r="I58" s="144">
        <f>IF(Commande!I68&lt;&gt;"",Commande!I68,"")</f>
        <v>0.1</v>
      </c>
      <c r="J58" s="145" t="str">
        <f>IF(Commande!J68&lt;&gt;"",Commande!J68,"")</f>
        <v>S1</v>
      </c>
      <c r="K58" s="141" t="str">
        <f>IF(Commande!K68&lt;&gt;"",Commande!K68,"")</f>
        <v/>
      </c>
      <c r="L58" s="141" t="str">
        <f>IF(Commande!L68&lt;&gt;"",Commande!L68,"")</f>
        <v>M3</v>
      </c>
      <c r="M58" s="145">
        <f>IF(Commande!M68&lt;&gt;"",Commande!M68,"")</f>
        <v>55</v>
      </c>
      <c r="N58" s="145"/>
      <c r="O58" s="17">
        <f>IF(Commande!O68&lt;&gt;"",Commande!O68,"")</f>
        <v>0</v>
      </c>
      <c r="P58" s="17">
        <f>IF(Commande!P68&lt;&gt;"",Commande!P68,"")</f>
        <v>0</v>
      </c>
      <c r="Q58" s="17">
        <f>IF(Commande!Q68&lt;&gt;"",Commande!Q68,"")</f>
        <v>0</v>
      </c>
      <c r="R58" s="146"/>
      <c r="S58" s="147"/>
      <c r="T58" s="147"/>
      <c r="U58" s="147"/>
    </row>
    <row r="59" spans="1:21" ht="20.100000000000001" customHeight="1">
      <c r="A59" s="148">
        <f>IF(Commande!A69&lt;&gt;"",Commande!A69,"")</f>
        <v>25989</v>
      </c>
      <c r="B59" s="149" t="str">
        <f>IF(Commande!B69&lt;&gt;"",Commande!B69,"")</f>
        <v>AGASTACHE AURANTIACA</v>
      </c>
      <c r="C59" s="149" t="str">
        <f>IF(Commande!C69&lt;&gt;"",Commande!C69,"")</f>
        <v>Kudos red</v>
      </c>
      <c r="D59" s="150" t="str">
        <f>IF(Commande!D69&lt;&gt;"",Commande!D69,"")</f>
        <v>B</v>
      </c>
      <c r="E59" s="150" t="str">
        <f>IF(Commande!E69&lt;&gt;"",Commande!E69,"")</f>
        <v>M 3 cm X60</v>
      </c>
      <c r="F59" s="151">
        <f>IF(Commande!G69&lt;&gt;"",Commande!G69,"")</f>
        <v>30</v>
      </c>
      <c r="G59" s="151">
        <f>IF(Commande!F69&lt;&gt;"",Commande!F69,"")</f>
        <v>8</v>
      </c>
      <c r="H59" s="151" t="str">
        <f>IF(Commande!H69&lt;&gt;"",Commande!H69,"")</f>
        <v>A</v>
      </c>
      <c r="I59" s="152">
        <f>IF(Commande!I69&lt;&gt;"",Commande!I69,"")</f>
        <v>0.1</v>
      </c>
      <c r="J59" s="149" t="str">
        <f>IF(Commande!J69&lt;&gt;"",Commande!J69,"")</f>
        <v>S1</v>
      </c>
      <c r="K59" s="149" t="str">
        <f>IF(Commande!K69&lt;&gt;"",Commande!K69,"")</f>
        <v/>
      </c>
      <c r="L59" s="149" t="str">
        <f>IF(Commande!L69&lt;&gt;"",Commande!L69,"")</f>
        <v>M3</v>
      </c>
      <c r="M59" s="153">
        <f>IF(Commande!M69&lt;&gt;"",Commande!M69,"")</f>
        <v>56</v>
      </c>
      <c r="N59" s="153"/>
      <c r="O59" s="17">
        <f>IF(Commande!O69&lt;&gt;"",Commande!O69,"")</f>
        <v>0</v>
      </c>
      <c r="P59" s="17">
        <f>IF(Commande!P69&lt;&gt;"",Commande!P69,"")</f>
        <v>0</v>
      </c>
      <c r="Q59" s="17">
        <f>IF(Commande!Q69&lt;&gt;"",Commande!Q69,"")</f>
        <v>0</v>
      </c>
      <c r="R59" s="154"/>
      <c r="S59" s="155"/>
      <c r="T59" s="155"/>
      <c r="U59" s="155"/>
    </row>
    <row r="60" spans="1:21" ht="20.100000000000001" customHeight="1">
      <c r="A60" s="140">
        <f>IF(Commande!A70&lt;&gt;"",Commande!A70,"")</f>
        <v>22870</v>
      </c>
      <c r="B60" s="141" t="str">
        <f>IF(Commande!B70&lt;&gt;"",Commande!B70,"")</f>
        <v>AGASTACHE AURANTIACA</v>
      </c>
      <c r="C60" s="141" t="str">
        <f>IF(Commande!C70&lt;&gt;"",Commande!C70,"")</f>
        <v>Kudos yellow</v>
      </c>
      <c r="D60" s="142" t="str">
        <f>IF(Commande!D70&lt;&gt;"",Commande!D70,"")</f>
        <v>B</v>
      </c>
      <c r="E60" s="142" t="str">
        <f>IF(Commande!E70&lt;&gt;"",Commande!E70,"")</f>
        <v>M 3 cm X60</v>
      </c>
      <c r="F60" s="143">
        <f>IF(Commande!G70&lt;&gt;"",Commande!G70,"")</f>
        <v>30</v>
      </c>
      <c r="G60" s="143">
        <f>IF(Commande!F70&lt;&gt;"",Commande!F70,"")</f>
        <v>8</v>
      </c>
      <c r="H60" s="143" t="str">
        <f>IF(Commande!H70&lt;&gt;"",Commande!H70,"")</f>
        <v>A</v>
      </c>
      <c r="I60" s="144">
        <f>IF(Commande!I70&lt;&gt;"",Commande!I70,"")</f>
        <v>0.1</v>
      </c>
      <c r="J60" s="145" t="str">
        <f>IF(Commande!J70&lt;&gt;"",Commande!J70,"")</f>
        <v>S1</v>
      </c>
      <c r="K60" s="141" t="str">
        <f>IF(Commande!K70&lt;&gt;"",Commande!K70,"")</f>
        <v/>
      </c>
      <c r="L60" s="141" t="str">
        <f>IF(Commande!L70&lt;&gt;"",Commande!L70,"")</f>
        <v>M3</v>
      </c>
      <c r="M60" s="145">
        <f>IF(Commande!M70&lt;&gt;"",Commande!M70,"")</f>
        <v>57</v>
      </c>
      <c r="N60" s="145"/>
      <c r="O60" s="17">
        <f>IF(Commande!O70&lt;&gt;"",Commande!O70,"")</f>
        <v>0</v>
      </c>
      <c r="P60" s="17">
        <f>IF(Commande!P70&lt;&gt;"",Commande!P70,"")</f>
        <v>0</v>
      </c>
      <c r="Q60" s="17">
        <f>IF(Commande!Q70&lt;&gt;"",Commande!Q70,"")</f>
        <v>0</v>
      </c>
      <c r="R60" s="146"/>
      <c r="S60" s="147"/>
      <c r="T60" s="147"/>
      <c r="U60" s="147"/>
    </row>
    <row r="61" spans="1:21" ht="20.100000000000001" customHeight="1">
      <c r="A61" s="148">
        <f>IF(Commande!A71&lt;&gt;"",Commande!A71,"")</f>
        <v>2236</v>
      </c>
      <c r="B61" s="149" t="str">
        <f>IF(Commande!B71&lt;&gt;"",Commande!B71,"")</f>
        <v>AGATHEA</v>
      </c>
      <c r="C61" s="149" t="str">
        <f>IF(Commande!C71&lt;&gt;"",Commande!C71,"")</f>
        <v>Felicia classique</v>
      </c>
      <c r="D61" s="150" t="str">
        <f>IF(Commande!D71&lt;&gt;"",Commande!D71,"")</f>
        <v>B</v>
      </c>
      <c r="E61" s="150" t="str">
        <f>IF(Commande!E71&lt;&gt;"",Commande!E71,"")</f>
        <v>M 3 cm X60</v>
      </c>
      <c r="F61" s="151">
        <f>IF(Commande!G71&lt;&gt;"",Commande!G71,"")</f>
        <v>30</v>
      </c>
      <c r="G61" s="151">
        <f>IF(Commande!F71&lt;&gt;"",Commande!F71,"")</f>
        <v>6</v>
      </c>
      <c r="H61" s="151" t="str">
        <f>IF(Commande!H71&lt;&gt;"",Commande!H71,"")</f>
        <v>A</v>
      </c>
      <c r="I61" s="152">
        <f>IF(Commande!I71&lt;&gt;"",Commande!I71,"")</f>
        <v>4.4999999999999998E-2</v>
      </c>
      <c r="J61" s="149" t="str">
        <f>IF(Commande!J71&lt;&gt;"",Commande!J71,"")</f>
        <v>S10</v>
      </c>
      <c r="K61" s="149" t="str">
        <f>IF(Commande!K71&lt;&gt;"",Commande!K71,"")</f>
        <v/>
      </c>
      <c r="L61" s="149" t="str">
        <f>IF(Commande!L71&lt;&gt;"",Commande!L71,"")</f>
        <v>M3</v>
      </c>
      <c r="M61" s="153">
        <f>IF(Commande!M71&lt;&gt;"",Commande!M71,"")</f>
        <v>58</v>
      </c>
      <c r="N61" s="153"/>
      <c r="O61" s="17">
        <f>IF(Commande!O71&lt;&gt;"",Commande!O71,"")</f>
        <v>0</v>
      </c>
      <c r="P61" s="17">
        <f>IF(Commande!P71&lt;&gt;"",Commande!P71,"")</f>
        <v>0</v>
      </c>
      <c r="Q61" s="17">
        <f>IF(Commande!Q71&lt;&gt;"",Commande!Q71,"")</f>
        <v>0</v>
      </c>
      <c r="R61" s="154"/>
      <c r="S61" s="155"/>
      <c r="T61" s="155"/>
      <c r="U61" s="155"/>
    </row>
    <row r="62" spans="1:21" ht="20.100000000000001" customHeight="1">
      <c r="A62" s="140">
        <f>IF(Commande!A72&lt;&gt;"",Commande!A72,"")</f>
        <v>26645</v>
      </c>
      <c r="B62" s="141" t="str">
        <f>IF(Commande!B72&lt;&gt;"",Commande!B72,"")</f>
        <v>AJUGA REPTANS</v>
      </c>
      <c r="C62" s="141" t="str">
        <f>IF(Commande!C72&lt;&gt;"",Commande!C72,"")</f>
        <v>Burgundy Glow</v>
      </c>
      <c r="D62" s="142" t="str">
        <f>IF(Commande!D72&lt;&gt;"",Commande!D72,"")</f>
        <v>B</v>
      </c>
      <c r="E62" s="142" t="str">
        <f>IF(Commande!E72&lt;&gt;"",Commande!E72,"")</f>
        <v>M 3 cm X60</v>
      </c>
      <c r="F62" s="143">
        <f>IF(Commande!G72&lt;&gt;"",Commande!G72,"")</f>
        <v>30</v>
      </c>
      <c r="G62" s="143">
        <f>IF(Commande!F72&lt;&gt;"",Commande!F72,"")</f>
        <v>6</v>
      </c>
      <c r="H62" s="143" t="str">
        <f>IF(Commande!H72&lt;&gt;"",Commande!H72,"")</f>
        <v>A</v>
      </c>
      <c r="I62" s="144" t="str">
        <f>IF(Commande!I72&lt;&gt;"",Commande!I72,"")</f>
        <v/>
      </c>
      <c r="J62" s="145" t="str">
        <f>IF(Commande!J72&lt;&gt;"",Commande!J72,"")</f>
        <v>S7</v>
      </c>
      <c r="K62" s="141" t="str">
        <f>IF(Commande!K72&lt;&gt;"",Commande!K72,"")</f>
        <v/>
      </c>
      <c r="L62" s="141" t="str">
        <f>IF(Commande!L72&lt;&gt;"",Commande!L72,"")</f>
        <v>M3</v>
      </c>
      <c r="M62" s="145">
        <f>IF(Commande!M72&lt;&gt;"",Commande!M72,"")</f>
        <v>59</v>
      </c>
      <c r="N62" s="145"/>
      <c r="O62" s="17">
        <f>IF(Commande!O72&lt;&gt;"",Commande!O72,"")</f>
        <v>0</v>
      </c>
      <c r="P62" s="17">
        <f>IF(Commande!P72&lt;&gt;"",Commande!P72,"")</f>
        <v>0</v>
      </c>
      <c r="Q62" s="17">
        <f>IF(Commande!Q72&lt;&gt;"",Commande!Q72,"")</f>
        <v>0</v>
      </c>
      <c r="R62" s="146"/>
      <c r="S62" s="147"/>
      <c r="T62" s="147"/>
      <c r="U62" s="147"/>
    </row>
    <row r="63" spans="1:21" ht="20.100000000000001" customHeight="1">
      <c r="A63" s="148">
        <f>IF(Commande!A73&lt;&gt;"",Commande!A73,"")</f>
        <v>26646</v>
      </c>
      <c r="B63" s="149" t="str">
        <f>IF(Commande!B73&lt;&gt;"",Commande!B73,"")</f>
        <v>AJUGA REPTANS</v>
      </c>
      <c r="C63" s="149" t="str">
        <f>IF(Commande!C73&lt;&gt;"",Commande!C73,"")</f>
        <v>Mahogany</v>
      </c>
      <c r="D63" s="150" t="str">
        <f>IF(Commande!D73&lt;&gt;"",Commande!D73,"")</f>
        <v>B</v>
      </c>
      <c r="E63" s="150" t="str">
        <f>IF(Commande!E73&lt;&gt;"",Commande!E73,"")</f>
        <v>M 3 cm X60</v>
      </c>
      <c r="F63" s="151">
        <f>IF(Commande!G73&lt;&gt;"",Commande!G73,"")</f>
        <v>30</v>
      </c>
      <c r="G63" s="151">
        <f>IF(Commande!F73&lt;&gt;"",Commande!F73,"")</f>
        <v>6</v>
      </c>
      <c r="H63" s="151" t="str">
        <f>IF(Commande!H73&lt;&gt;"",Commande!H73,"")</f>
        <v>A</v>
      </c>
      <c r="I63" s="152" t="str">
        <f>IF(Commande!I73&lt;&gt;"",Commande!I73,"")</f>
        <v/>
      </c>
      <c r="J63" s="149" t="str">
        <f>IF(Commande!J73&lt;&gt;"",Commande!J73,"")</f>
        <v>S7</v>
      </c>
      <c r="K63" s="149" t="str">
        <f>IF(Commande!K73&lt;&gt;"",Commande!K73,"")</f>
        <v/>
      </c>
      <c r="L63" s="149" t="str">
        <f>IF(Commande!L73&lt;&gt;"",Commande!L73,"")</f>
        <v>M3</v>
      </c>
      <c r="M63" s="153">
        <f>IF(Commande!M73&lt;&gt;"",Commande!M73,"")</f>
        <v>60</v>
      </c>
      <c r="N63" s="153"/>
      <c r="O63" s="17">
        <f>IF(Commande!O73&lt;&gt;"",Commande!O73,"")</f>
        <v>0</v>
      </c>
      <c r="P63" s="17">
        <f>IF(Commande!P73&lt;&gt;"",Commande!P73,"")</f>
        <v>0</v>
      </c>
      <c r="Q63" s="17">
        <f>IF(Commande!Q73&lt;&gt;"",Commande!Q73,"")</f>
        <v>0</v>
      </c>
      <c r="R63" s="154"/>
      <c r="S63" s="155"/>
      <c r="T63" s="155"/>
      <c r="U63" s="155"/>
    </row>
    <row r="64" spans="1:21" ht="20.100000000000001" customHeight="1">
      <c r="A64" s="140">
        <f>IF(Commande!A74&lt;&gt;"",Commande!A74,"")</f>
        <v>25911</v>
      </c>
      <c r="B64" s="141" t="str">
        <f>IF(Commande!B74&lt;&gt;"",Commande!B74,"")</f>
        <v>ALYSSUM</v>
      </c>
      <c r="C64" s="141" t="str">
        <f>IF(Commande!C74&lt;&gt;"",Commande!C74,"")</f>
        <v>Saxatile Compactum</v>
      </c>
      <c r="D64" s="142" t="str">
        <f>IF(Commande!D74&lt;&gt;"",Commande!D74,"")</f>
        <v>S</v>
      </c>
      <c r="E64" s="142" t="str">
        <f>IF(Commande!E74&lt;&gt;"",Commande!E74,"")</f>
        <v>M 3 cm X60</v>
      </c>
      <c r="F64" s="143">
        <f>IF(Commande!G74&lt;&gt;"",Commande!G74,"")</f>
        <v>30</v>
      </c>
      <c r="G64" s="143">
        <f>IF(Commande!F74&lt;&gt;"",Commande!F74,"")</f>
        <v>7</v>
      </c>
      <c r="H64" s="143" t="str">
        <f>IF(Commande!H74&lt;&gt;"",Commande!H74,"")</f>
        <v xml:space="preserve">H  </v>
      </c>
      <c r="I64" s="144" t="str">
        <f>IF(Commande!I74&lt;&gt;"",Commande!I74,"")</f>
        <v/>
      </c>
      <c r="J64" s="145" t="str">
        <f>IF(Commande!J74&lt;&gt;"",Commande!J74,"")</f>
        <v>S3B</v>
      </c>
      <c r="K64" s="141" t="str">
        <f>IF(Commande!K74&lt;&gt;"",Commande!K74,"")</f>
        <v/>
      </c>
      <c r="L64" s="141" t="str">
        <f>IF(Commande!L74&lt;&gt;"",Commande!L74,"")</f>
        <v>M3</v>
      </c>
      <c r="M64" s="145">
        <f>IF(Commande!M74&lt;&gt;"",Commande!M74,"")</f>
        <v>61</v>
      </c>
      <c r="N64" s="145"/>
      <c r="O64" s="17">
        <f>IF(Commande!O74&lt;&gt;"",Commande!O74,"")</f>
        <v>0</v>
      </c>
      <c r="P64" s="17">
        <f>IF(Commande!P74&lt;&gt;"",Commande!P74,"")</f>
        <v>0</v>
      </c>
      <c r="Q64" s="17">
        <f>IF(Commande!Q74&lt;&gt;"",Commande!Q74,"")</f>
        <v>0</v>
      </c>
      <c r="R64" s="146"/>
      <c r="S64" s="147"/>
      <c r="T64" s="147"/>
      <c r="U64" s="147"/>
    </row>
    <row r="65" spans="1:21" ht="20.100000000000001" customHeight="1">
      <c r="A65" s="148">
        <f>IF(Commande!A75&lt;&gt;"",Commande!A75,"")</f>
        <v>27491</v>
      </c>
      <c r="B65" s="149" t="str">
        <f>IF(Commande!B75&lt;&gt;"",Commande!B75,"")</f>
        <v>ALSTROEMERIA</v>
      </c>
      <c r="C65" s="149" t="str">
        <f>IF(Commande!C75&lt;&gt;"",Commande!C75,"")</f>
        <v>Colorita Variés (dispo en 45-46)</v>
      </c>
      <c r="D65" s="150" t="str">
        <f>IF(Commande!D75&lt;&gt;"",Commande!D75,"")</f>
        <v>B</v>
      </c>
      <c r="E65" s="150" t="str">
        <f>IF(Commande!E75&lt;&gt;"",Commande!E75,"")</f>
        <v>M 3 cm X60</v>
      </c>
      <c r="F65" s="151">
        <f>IF(Commande!G75&lt;&gt;"",Commande!G75,"")</f>
        <v>30</v>
      </c>
      <c r="G65" s="151" t="str">
        <f>IF(Commande!F75&lt;&gt;"",Commande!F75,"")</f>
        <v>Qté Limité</v>
      </c>
      <c r="H65" s="151" t="str">
        <f>IF(Commande!H75&lt;&gt;"",Commande!H75,"")</f>
        <v>L</v>
      </c>
      <c r="I65" s="152" t="str">
        <f>IF(Commande!I75&lt;&gt;"",Commande!I75,"")</f>
        <v/>
      </c>
      <c r="J65" s="149" t="str">
        <f>IF(Commande!J75&lt;&gt;"",Commande!J75,"")</f>
        <v/>
      </c>
      <c r="K65" s="149" t="str">
        <f>IF(Commande!K75&lt;&gt;"",Commande!K75,"")</f>
        <v>NEW</v>
      </c>
      <c r="L65" s="149" t="str">
        <f>IF(Commande!L75&lt;&gt;"",Commande!L75,"")</f>
        <v>M3</v>
      </c>
      <c r="M65" s="153">
        <f>IF(Commande!M75&lt;&gt;"",Commande!M75,"")</f>
        <v>62</v>
      </c>
      <c r="N65" s="153"/>
      <c r="O65" s="17">
        <f>IF(Commande!O75&lt;&gt;"",Commande!O75,"")</f>
        <v>0</v>
      </c>
      <c r="P65" s="17">
        <f>IF(Commande!P75&lt;&gt;"",Commande!P75,"")</f>
        <v>0</v>
      </c>
      <c r="Q65" s="17">
        <f>IF(Commande!Q75&lt;&gt;"",Commande!Q75,"")</f>
        <v>0</v>
      </c>
      <c r="R65" s="154"/>
      <c r="S65" s="155"/>
      <c r="T65" s="155"/>
      <c r="U65" s="155"/>
    </row>
    <row r="66" spans="1:21" ht="20.100000000000001" customHeight="1">
      <c r="A66" s="140">
        <f>IF(Commande!A76&lt;&gt;"",Commande!A76,"")</f>
        <v>25912</v>
      </c>
      <c r="B66" s="141" t="str">
        <f>IF(Commande!B76&lt;&gt;"",Commande!B76,"")</f>
        <v>ANCOLIE</v>
      </c>
      <c r="C66" s="141" t="str">
        <f>IF(Commande!C76&lt;&gt;"",Commande!C76,"")</f>
        <v>Spring Magic variées</v>
      </c>
      <c r="D66" s="142" t="str">
        <f>IF(Commande!D76&lt;&gt;"",Commande!D76,"")</f>
        <v>S</v>
      </c>
      <c r="E66" s="142" t="str">
        <f>IF(Commande!E76&lt;&gt;"",Commande!E76,"")</f>
        <v>M 3 cm X60</v>
      </c>
      <c r="F66" s="143">
        <f>IF(Commande!G76&lt;&gt;"",Commande!G76,"")</f>
        <v>30</v>
      </c>
      <c r="G66" s="143">
        <f>IF(Commande!F76&lt;&gt;"",Commande!F76,"")</f>
        <v>12</v>
      </c>
      <c r="H66" s="143" t="str">
        <f>IF(Commande!H76&lt;&gt;"",Commande!H76,"")</f>
        <v xml:space="preserve">C  </v>
      </c>
      <c r="I66" s="144" t="str">
        <f>IF(Commande!I76&lt;&gt;"",Commande!I76,"")</f>
        <v/>
      </c>
      <c r="J66" s="145" t="str">
        <f>IF(Commande!J76&lt;&gt;"",Commande!J76,"")</f>
        <v>S3B</v>
      </c>
      <c r="K66" s="141" t="str">
        <f>IF(Commande!K76&lt;&gt;"",Commande!K76,"")</f>
        <v/>
      </c>
      <c r="L66" s="141" t="str">
        <f>IF(Commande!L76&lt;&gt;"",Commande!L76,"")</f>
        <v>M3</v>
      </c>
      <c r="M66" s="145">
        <f>IF(Commande!M76&lt;&gt;"",Commande!M76,"")</f>
        <v>63</v>
      </c>
      <c r="N66" s="145"/>
      <c r="O66" s="17">
        <f>IF(Commande!O76&lt;&gt;"",Commande!O76,"")</f>
        <v>0</v>
      </c>
      <c r="P66" s="17">
        <f>IF(Commande!P76&lt;&gt;"",Commande!P76,"")</f>
        <v>0</v>
      </c>
      <c r="Q66" s="17">
        <f>IF(Commande!Q76&lt;&gt;"",Commande!Q76,"")</f>
        <v>0</v>
      </c>
      <c r="R66" s="146"/>
      <c r="S66" s="147"/>
      <c r="T66" s="147"/>
      <c r="U66" s="147"/>
    </row>
    <row r="67" spans="1:21" ht="20.100000000000001" customHeight="1">
      <c r="A67" s="148">
        <f>IF(Commande!A77&lt;&gt;"",Commande!A77,"")</f>
        <v>15764</v>
      </c>
      <c r="B67" s="149" t="str">
        <f>IF(Commande!B77&lt;&gt;"",Commande!B77,"")</f>
        <v>ANISODONTHEA</v>
      </c>
      <c r="C67" s="149" t="str">
        <f>IF(Commande!C77&lt;&gt;"",Commande!C77,"")</f>
        <v>Pink</v>
      </c>
      <c r="D67" s="150" t="str">
        <f>IF(Commande!D77&lt;&gt;"",Commande!D77,"")</f>
        <v>B</v>
      </c>
      <c r="E67" s="150" t="str">
        <f>IF(Commande!E77&lt;&gt;"",Commande!E77,"")</f>
        <v>M 3 cm X60</v>
      </c>
      <c r="F67" s="151">
        <f>IF(Commande!G77&lt;&gt;"",Commande!G77,"")</f>
        <v>30</v>
      </c>
      <c r="G67" s="151">
        <f>IF(Commande!F77&lt;&gt;"",Commande!F77,"")</f>
        <v>10</v>
      </c>
      <c r="H67" s="151" t="str">
        <f>IF(Commande!H77&lt;&gt;"",Commande!H77,"")</f>
        <v xml:space="preserve">A </v>
      </c>
      <c r="I67" s="152" t="str">
        <f>IF(Commande!I77&lt;&gt;"",Commande!I77,"")</f>
        <v/>
      </c>
      <c r="J67" s="149" t="str">
        <f>IF(Commande!J77&lt;&gt;"",Commande!J77,"")</f>
        <v>S2</v>
      </c>
      <c r="K67" s="149" t="str">
        <f>IF(Commande!K77&lt;&gt;"",Commande!K77,"")</f>
        <v/>
      </c>
      <c r="L67" s="149" t="str">
        <f>IF(Commande!L77&lt;&gt;"",Commande!L77,"")</f>
        <v>M3</v>
      </c>
      <c r="M67" s="153">
        <f>IF(Commande!M77&lt;&gt;"",Commande!M77,"")</f>
        <v>64</v>
      </c>
      <c r="N67" s="153"/>
      <c r="O67" s="17">
        <f>IF(Commande!O77&lt;&gt;"",Commande!O77,"")</f>
        <v>0</v>
      </c>
      <c r="P67" s="17">
        <f>IF(Commande!P77&lt;&gt;"",Commande!P77,"")</f>
        <v>0</v>
      </c>
      <c r="Q67" s="17">
        <f>IF(Commande!Q77&lt;&gt;"",Commande!Q77,"")</f>
        <v>0</v>
      </c>
      <c r="R67" s="154"/>
      <c r="S67" s="155"/>
      <c r="T67" s="155"/>
      <c r="U67" s="155"/>
    </row>
    <row r="68" spans="1:21" ht="20.100000000000001" customHeight="1">
      <c r="A68" s="140">
        <f>IF(Commande!A78&lt;&gt;"",Commande!A78,"")</f>
        <v>11953</v>
      </c>
      <c r="B68" s="141" t="str">
        <f>IF(Commande!B78&lt;&gt;"",Commande!B78,"")</f>
        <v>ANTHEMIS HONEYBEES</v>
      </c>
      <c r="C68" s="141" t="str">
        <f>IF(Commande!C78&lt;&gt;"",Commande!C78,"")</f>
        <v>Double white</v>
      </c>
      <c r="D68" s="142" t="str">
        <f>IF(Commande!D78&lt;&gt;"",Commande!D78,"")</f>
        <v>B</v>
      </c>
      <c r="E68" s="142" t="str">
        <f>IF(Commande!E78&lt;&gt;"",Commande!E78,"")</f>
        <v>M 3 cm X60</v>
      </c>
      <c r="F68" s="143">
        <f>IF(Commande!G78&lt;&gt;"",Commande!G78,"")</f>
        <v>30</v>
      </c>
      <c r="G68" s="143">
        <f>IF(Commande!F78&lt;&gt;"",Commande!F78,"")</f>
        <v>5</v>
      </c>
      <c r="H68" s="143" t="str">
        <f>IF(Commande!H78&lt;&gt;"",Commande!H78,"")</f>
        <v>B</v>
      </c>
      <c r="I68" s="144">
        <f>IF(Commande!I78&lt;&gt;"",Commande!I78,"")</f>
        <v>4.2000000000000003E-2</v>
      </c>
      <c r="J68" s="145" t="str">
        <f>IF(Commande!J78&lt;&gt;"",Commande!J78,"")</f>
        <v>S7</v>
      </c>
      <c r="K68" s="141" t="str">
        <f>IF(Commande!K78&lt;&gt;"",Commande!K78,"")</f>
        <v/>
      </c>
      <c r="L68" s="141" t="str">
        <f>IF(Commande!L78&lt;&gt;"",Commande!L78,"")</f>
        <v>M3</v>
      </c>
      <c r="M68" s="145">
        <f>IF(Commande!M78&lt;&gt;"",Commande!M78,"")</f>
        <v>65</v>
      </c>
      <c r="N68" s="145"/>
      <c r="O68" s="17">
        <f>IF(Commande!O78&lt;&gt;"",Commande!O78,"")</f>
        <v>0</v>
      </c>
      <c r="P68" s="17">
        <f>IF(Commande!P78&lt;&gt;"",Commande!P78,"")</f>
        <v>0</v>
      </c>
      <c r="Q68" s="17">
        <f>IF(Commande!Q78&lt;&gt;"",Commande!Q78,"")</f>
        <v>0</v>
      </c>
      <c r="R68" s="146"/>
      <c r="S68" s="147"/>
      <c r="T68" s="147"/>
      <c r="U68" s="147"/>
    </row>
    <row r="69" spans="1:21" ht="20.100000000000001" customHeight="1">
      <c r="A69" s="148">
        <f>IF(Commande!A79&lt;&gt;"",Commande!A79,"")</f>
        <v>22871</v>
      </c>
      <c r="B69" s="149" t="str">
        <f>IF(Commande!B79&lt;&gt;"",Commande!B79,"")</f>
        <v>ANTHEMIS LOLLIES</v>
      </c>
      <c r="C69" s="149" t="str">
        <f>IF(Commande!C79&lt;&gt;"",Commande!C79,"")</f>
        <v>Berry gummy</v>
      </c>
      <c r="D69" s="150" t="str">
        <f>IF(Commande!D79&lt;&gt;"",Commande!D79,"")</f>
        <v>B</v>
      </c>
      <c r="E69" s="150" t="str">
        <f>IF(Commande!E79&lt;&gt;"",Commande!E79,"")</f>
        <v>M 3 cm X60</v>
      </c>
      <c r="F69" s="151">
        <f>IF(Commande!G79&lt;&gt;"",Commande!G79,"")</f>
        <v>30</v>
      </c>
      <c r="G69" s="151">
        <f>IF(Commande!F79&lt;&gt;"",Commande!F79,"")</f>
        <v>5</v>
      </c>
      <c r="H69" s="151" t="str">
        <f>IF(Commande!H79&lt;&gt;"",Commande!H79,"")</f>
        <v>B</v>
      </c>
      <c r="I69" s="152">
        <f>IF(Commande!I79&lt;&gt;"",Commande!I79,"")</f>
        <v>4.2000000000000003E-2</v>
      </c>
      <c r="J69" s="149" t="str">
        <f>IF(Commande!J79&lt;&gt;"",Commande!J79,"")</f>
        <v>S7</v>
      </c>
      <c r="K69" s="149" t="str">
        <f>IF(Commande!K79&lt;&gt;"",Commande!K79,"")</f>
        <v/>
      </c>
      <c r="L69" s="149" t="str">
        <f>IF(Commande!L79&lt;&gt;"",Commande!L79,"")</f>
        <v>M3</v>
      </c>
      <c r="M69" s="153">
        <f>IF(Commande!M79&lt;&gt;"",Commande!M79,"")</f>
        <v>66</v>
      </c>
      <c r="N69" s="153"/>
      <c r="O69" s="17">
        <f>IF(Commande!O79&lt;&gt;"",Commande!O79,"")</f>
        <v>0</v>
      </c>
      <c r="P69" s="17">
        <f>IF(Commande!P79&lt;&gt;"",Commande!P79,"")</f>
        <v>0</v>
      </c>
      <c r="Q69" s="17">
        <f>IF(Commande!Q79&lt;&gt;"",Commande!Q79,"")</f>
        <v>0</v>
      </c>
      <c r="R69" s="154"/>
      <c r="S69" s="155"/>
      <c r="T69" s="155"/>
      <c r="U69" s="155"/>
    </row>
    <row r="70" spans="1:21" ht="20.100000000000001" customHeight="1">
      <c r="A70" s="140">
        <f>IF(Commande!A80&lt;&gt;"",Commande!A80,"")</f>
        <v>22872</v>
      </c>
      <c r="B70" s="141" t="str">
        <f>IF(Commande!B80&lt;&gt;"",Commande!B80,"")</f>
        <v>ANTHEMIS LOLLIES</v>
      </c>
      <c r="C70" s="141" t="str">
        <f>IF(Commande!C80&lt;&gt;"",Commande!C80,"")</f>
        <v>Buttermint</v>
      </c>
      <c r="D70" s="142" t="str">
        <f>IF(Commande!D80&lt;&gt;"",Commande!D80,"")</f>
        <v>B</v>
      </c>
      <c r="E70" s="142" t="str">
        <f>IF(Commande!E80&lt;&gt;"",Commande!E80,"")</f>
        <v>M 3 cm X60</v>
      </c>
      <c r="F70" s="143">
        <f>IF(Commande!G80&lt;&gt;"",Commande!G80,"")</f>
        <v>30</v>
      </c>
      <c r="G70" s="143">
        <f>IF(Commande!F80&lt;&gt;"",Commande!F80,"")</f>
        <v>5</v>
      </c>
      <c r="H70" s="143" t="str">
        <f>IF(Commande!H80&lt;&gt;"",Commande!H80,"")</f>
        <v>B</v>
      </c>
      <c r="I70" s="144">
        <f>IF(Commande!I80&lt;&gt;"",Commande!I80,"")</f>
        <v>4.2000000000000003E-2</v>
      </c>
      <c r="J70" s="145" t="str">
        <f>IF(Commande!J80&lt;&gt;"",Commande!J80,"")</f>
        <v>S7</v>
      </c>
      <c r="K70" s="141" t="str">
        <f>IF(Commande!K80&lt;&gt;"",Commande!K80,"")</f>
        <v/>
      </c>
      <c r="L70" s="141" t="str">
        <f>IF(Commande!L80&lt;&gt;"",Commande!L80,"")</f>
        <v>M3</v>
      </c>
      <c r="M70" s="145">
        <f>IF(Commande!M80&lt;&gt;"",Commande!M80,"")</f>
        <v>67</v>
      </c>
      <c r="N70" s="145"/>
      <c r="O70" s="17">
        <f>IF(Commande!O80&lt;&gt;"",Commande!O80,"")</f>
        <v>0</v>
      </c>
      <c r="P70" s="17">
        <f>IF(Commande!P80&lt;&gt;"",Commande!P80,"")</f>
        <v>0</v>
      </c>
      <c r="Q70" s="17">
        <f>IF(Commande!Q80&lt;&gt;"",Commande!Q80,"")</f>
        <v>0</v>
      </c>
      <c r="R70" s="146"/>
      <c r="S70" s="147"/>
      <c r="T70" s="147"/>
      <c r="U70" s="147"/>
    </row>
    <row r="71" spans="1:21" ht="20.100000000000001" customHeight="1">
      <c r="A71" s="148">
        <f>IF(Commande!A81&lt;&gt;"",Commande!A81,"")</f>
        <v>23756</v>
      </c>
      <c r="B71" s="149" t="str">
        <f>IF(Commande!B81&lt;&gt;"",Commande!B81,"")</f>
        <v>ANTHEMIS LOLLIES</v>
      </c>
      <c r="C71" s="149" t="str">
        <f>IF(Commande!C81&lt;&gt;"",Commande!C81,"")</f>
        <v>Marshmallow</v>
      </c>
      <c r="D71" s="150" t="str">
        <f>IF(Commande!D81&lt;&gt;"",Commande!D81,"")</f>
        <v>B</v>
      </c>
      <c r="E71" s="150" t="str">
        <f>IF(Commande!E81&lt;&gt;"",Commande!E81,"")</f>
        <v>M 3 cm X60</v>
      </c>
      <c r="F71" s="151">
        <f>IF(Commande!G81&lt;&gt;"",Commande!G81,"")</f>
        <v>30</v>
      </c>
      <c r="G71" s="151">
        <f>IF(Commande!F81&lt;&gt;"",Commande!F81,"")</f>
        <v>5</v>
      </c>
      <c r="H71" s="151" t="str">
        <f>IF(Commande!H81&lt;&gt;"",Commande!H81,"")</f>
        <v>B</v>
      </c>
      <c r="I71" s="152">
        <f>IF(Commande!I81&lt;&gt;"",Commande!I81,"")</f>
        <v>4.2000000000000003E-2</v>
      </c>
      <c r="J71" s="149" t="str">
        <f>IF(Commande!J81&lt;&gt;"",Commande!J81,"")</f>
        <v>S7</v>
      </c>
      <c r="K71" s="149" t="str">
        <f>IF(Commande!K81&lt;&gt;"",Commande!K81,"")</f>
        <v/>
      </c>
      <c r="L71" s="149" t="str">
        <f>IF(Commande!L81&lt;&gt;"",Commande!L81,"")</f>
        <v>M3</v>
      </c>
      <c r="M71" s="153">
        <f>IF(Commande!M81&lt;&gt;"",Commande!M81,"")</f>
        <v>68</v>
      </c>
      <c r="N71" s="153"/>
      <c r="O71" s="17">
        <f>IF(Commande!O81&lt;&gt;"",Commande!O81,"")</f>
        <v>0</v>
      </c>
      <c r="P71" s="17">
        <f>IF(Commande!P81&lt;&gt;"",Commande!P81,"")</f>
        <v>0</v>
      </c>
      <c r="Q71" s="17">
        <f>IF(Commande!Q81&lt;&gt;"",Commande!Q81,"")</f>
        <v>0</v>
      </c>
      <c r="R71" s="154"/>
      <c r="S71" s="155"/>
      <c r="T71" s="155"/>
      <c r="U71" s="155"/>
    </row>
    <row r="72" spans="1:21" ht="20.100000000000001" customHeight="1">
      <c r="A72" s="140">
        <f>IF(Commande!A82&lt;&gt;"",Commande!A82,"")</f>
        <v>22873</v>
      </c>
      <c r="B72" s="141" t="str">
        <f>IF(Commande!B82&lt;&gt;"",Commande!B82,"")</f>
        <v>ANTHEMIS LOLLIES</v>
      </c>
      <c r="C72" s="141" t="str">
        <f>IF(Commande!C82&lt;&gt;"",Commande!C82,"")</f>
        <v>Pink pez</v>
      </c>
      <c r="D72" s="142" t="str">
        <f>IF(Commande!D82&lt;&gt;"",Commande!D82,"")</f>
        <v>B</v>
      </c>
      <c r="E72" s="142" t="str">
        <f>IF(Commande!E82&lt;&gt;"",Commande!E82,"")</f>
        <v>M 3 cm X60</v>
      </c>
      <c r="F72" s="143">
        <f>IF(Commande!G82&lt;&gt;"",Commande!G82,"")</f>
        <v>30</v>
      </c>
      <c r="G72" s="143">
        <f>IF(Commande!F82&lt;&gt;"",Commande!F82,"")</f>
        <v>5</v>
      </c>
      <c r="H72" s="143" t="str">
        <f>IF(Commande!H82&lt;&gt;"",Commande!H82,"")</f>
        <v>B</v>
      </c>
      <c r="I72" s="144">
        <f>IF(Commande!I82&lt;&gt;"",Commande!I82,"")</f>
        <v>4.2000000000000003E-2</v>
      </c>
      <c r="J72" s="145" t="str">
        <f>IF(Commande!J82&lt;&gt;"",Commande!J82,"")</f>
        <v>S7</v>
      </c>
      <c r="K72" s="141" t="str">
        <f>IF(Commande!K82&lt;&gt;"",Commande!K82,"")</f>
        <v/>
      </c>
      <c r="L72" s="141" t="str">
        <f>IF(Commande!L82&lt;&gt;"",Commande!L82,"")</f>
        <v>M3</v>
      </c>
      <c r="M72" s="145">
        <f>IF(Commande!M82&lt;&gt;"",Commande!M82,"")</f>
        <v>69</v>
      </c>
      <c r="N72" s="145"/>
      <c r="O72" s="17">
        <f>IF(Commande!O82&lt;&gt;"",Commande!O82,"")</f>
        <v>0</v>
      </c>
      <c r="P72" s="17">
        <f>IF(Commande!P82&lt;&gt;"",Commande!P82,"")</f>
        <v>0</v>
      </c>
      <c r="Q72" s="17">
        <f>IF(Commande!Q82&lt;&gt;"",Commande!Q82,"")</f>
        <v>0</v>
      </c>
      <c r="R72" s="146"/>
      <c r="S72" s="147"/>
      <c r="T72" s="147"/>
      <c r="U72" s="147"/>
    </row>
    <row r="73" spans="1:21" ht="20.100000000000001" customHeight="1">
      <c r="A73" s="148">
        <f>IF(Commande!A83&lt;&gt;"",Commande!A83,"")</f>
        <v>22874</v>
      </c>
      <c r="B73" s="149" t="str">
        <f>IF(Commande!B83&lt;&gt;"",Commande!B83,"")</f>
        <v>ANTHEMIS LOLLIES</v>
      </c>
      <c r="C73" s="149" t="str">
        <f>IF(Commande!C83&lt;&gt;"",Commande!C83,"")</f>
        <v>White chocolate</v>
      </c>
      <c r="D73" s="150" t="str">
        <f>IF(Commande!D83&lt;&gt;"",Commande!D83,"")</f>
        <v>B</v>
      </c>
      <c r="E73" s="150" t="str">
        <f>IF(Commande!E83&lt;&gt;"",Commande!E83,"")</f>
        <v>M 3 cm X60</v>
      </c>
      <c r="F73" s="151">
        <f>IF(Commande!G83&lt;&gt;"",Commande!G83,"")</f>
        <v>30</v>
      </c>
      <c r="G73" s="151">
        <f>IF(Commande!F83&lt;&gt;"",Commande!F83,"")</f>
        <v>5</v>
      </c>
      <c r="H73" s="151" t="str">
        <f>IF(Commande!H83&lt;&gt;"",Commande!H83,"")</f>
        <v>B</v>
      </c>
      <c r="I73" s="152">
        <f>IF(Commande!I83&lt;&gt;"",Commande!I83,"")</f>
        <v>4.2000000000000003E-2</v>
      </c>
      <c r="J73" s="149" t="str">
        <f>IF(Commande!J83&lt;&gt;"",Commande!J83,"")</f>
        <v>S7</v>
      </c>
      <c r="K73" s="149" t="str">
        <f>IF(Commande!K83&lt;&gt;"",Commande!K83,"")</f>
        <v/>
      </c>
      <c r="L73" s="149" t="str">
        <f>IF(Commande!L83&lt;&gt;"",Commande!L83,"")</f>
        <v>M3</v>
      </c>
      <c r="M73" s="153">
        <f>IF(Commande!M83&lt;&gt;"",Commande!M83,"")</f>
        <v>70</v>
      </c>
      <c r="N73" s="153"/>
      <c r="O73" s="17">
        <f>IF(Commande!O83&lt;&gt;"",Commande!O83,"")</f>
        <v>0</v>
      </c>
      <c r="P73" s="17">
        <f>IF(Commande!P83&lt;&gt;"",Commande!P83,"")</f>
        <v>0</v>
      </c>
      <c r="Q73" s="17">
        <f>IF(Commande!Q83&lt;&gt;"",Commande!Q83,"")</f>
        <v>0</v>
      </c>
      <c r="R73" s="154"/>
      <c r="S73" s="155"/>
      <c r="T73" s="155"/>
      <c r="U73" s="155"/>
    </row>
    <row r="74" spans="1:21" ht="20.100000000000001" customHeight="1">
      <c r="A74" s="140">
        <f>IF(Commande!A84&lt;&gt;"",Commande!A84,"")</f>
        <v>23031</v>
      </c>
      <c r="B74" s="141" t="str">
        <f>IF(Commande!B84&lt;&gt;"",Commande!B84,"")</f>
        <v>ANTHEMIS</v>
      </c>
      <c r="C74" s="141" t="str">
        <f>IF(Commande!C84&lt;&gt;"",Commande!C84,"")</f>
        <v>Variés</v>
      </c>
      <c r="D74" s="142" t="str">
        <f>IF(Commande!D84&lt;&gt;"",Commande!D84,"")</f>
        <v>B</v>
      </c>
      <c r="E74" s="142" t="str">
        <f>IF(Commande!E84&lt;&gt;"",Commande!E84,"")</f>
        <v>M 3 cm X60</v>
      </c>
      <c r="F74" s="143">
        <f>IF(Commande!G84&lt;&gt;"",Commande!G84,"")</f>
        <v>30</v>
      </c>
      <c r="G74" s="143">
        <f>IF(Commande!F84&lt;&gt;"",Commande!F84,"")</f>
        <v>5</v>
      </c>
      <c r="H74" s="143" t="str">
        <f>IF(Commande!H84&lt;&gt;"",Commande!H84,"")</f>
        <v>B</v>
      </c>
      <c r="I74" s="144">
        <f>IF(Commande!I84&lt;&gt;"",Commande!I84,"")</f>
        <v>4.2000000000000003E-2</v>
      </c>
      <c r="J74" s="145" t="str">
        <f>IF(Commande!J84&lt;&gt;"",Commande!J84,"")</f>
        <v>S7</v>
      </c>
      <c r="K74" s="141" t="str">
        <f>IF(Commande!K84&lt;&gt;"",Commande!K84,"")</f>
        <v/>
      </c>
      <c r="L74" s="141" t="str">
        <f>IF(Commande!L84&lt;&gt;"",Commande!L84,"")</f>
        <v>M3</v>
      </c>
      <c r="M74" s="145">
        <f>IF(Commande!M84&lt;&gt;"",Commande!M84,"")</f>
        <v>71</v>
      </c>
      <c r="N74" s="145"/>
      <c r="O74" s="17">
        <f>IF(Commande!O84&lt;&gt;"",Commande!O84,"")</f>
        <v>0</v>
      </c>
      <c r="P74" s="17">
        <f>IF(Commande!P84&lt;&gt;"",Commande!P84,"")</f>
        <v>0</v>
      </c>
      <c r="Q74" s="17">
        <f>IF(Commande!Q84&lt;&gt;"",Commande!Q84,"")</f>
        <v>0</v>
      </c>
      <c r="R74" s="146"/>
      <c r="S74" s="147"/>
      <c r="T74" s="147"/>
      <c r="U74" s="147"/>
    </row>
    <row r="75" spans="1:21" ht="20.100000000000001" customHeight="1">
      <c r="A75" s="148">
        <f>IF(Commande!A85&lt;&gt;"",Commande!A85,"")</f>
        <v>25149</v>
      </c>
      <c r="B75" s="149" t="str">
        <f>IF(Commande!B85&lt;&gt;"",Commande!B85,"")</f>
        <v>APTENIA</v>
      </c>
      <c r="C75" s="149" t="str">
        <f>IF(Commande!C85&lt;&gt;"",Commande!C85,"")</f>
        <v>Variegata</v>
      </c>
      <c r="D75" s="150" t="str">
        <f>IF(Commande!D85&lt;&gt;"",Commande!D85,"")</f>
        <v>B</v>
      </c>
      <c r="E75" s="150" t="str">
        <f>IF(Commande!E85&lt;&gt;"",Commande!E85,"")</f>
        <v>M 3 cm X60</v>
      </c>
      <c r="F75" s="151">
        <f>IF(Commande!G85&lt;&gt;"",Commande!G85,"")</f>
        <v>30</v>
      </c>
      <c r="G75" s="151">
        <f>IF(Commande!F85&lt;&gt;"",Commande!F85,"")</f>
        <v>6</v>
      </c>
      <c r="H75" s="151" t="str">
        <f>IF(Commande!H85&lt;&gt;"",Commande!H85,"")</f>
        <v>B</v>
      </c>
      <c r="I75" s="152" t="str">
        <f>IF(Commande!I85&lt;&gt;"",Commande!I85,"")</f>
        <v/>
      </c>
      <c r="J75" s="149" t="str">
        <f>IF(Commande!J85&lt;&gt;"",Commande!J85,"")</f>
        <v>S1</v>
      </c>
      <c r="K75" s="149" t="str">
        <f>IF(Commande!K85&lt;&gt;"",Commande!K85,"")</f>
        <v/>
      </c>
      <c r="L75" s="149" t="str">
        <f>IF(Commande!L85&lt;&gt;"",Commande!L85,"")</f>
        <v>M3</v>
      </c>
      <c r="M75" s="153">
        <f>IF(Commande!M85&lt;&gt;"",Commande!M85,"")</f>
        <v>72</v>
      </c>
      <c r="N75" s="153"/>
      <c r="O75" s="17">
        <f>IF(Commande!O85&lt;&gt;"",Commande!O85,"")</f>
        <v>0</v>
      </c>
      <c r="P75" s="17">
        <f>IF(Commande!P85&lt;&gt;"",Commande!P85,"")</f>
        <v>0</v>
      </c>
      <c r="Q75" s="17">
        <f>IF(Commande!Q85&lt;&gt;"",Commande!Q85,"")</f>
        <v>0</v>
      </c>
      <c r="R75" s="154"/>
      <c r="S75" s="155"/>
      <c r="T75" s="155"/>
      <c r="U75" s="155"/>
    </row>
    <row r="76" spans="1:21" ht="20.100000000000001" customHeight="1">
      <c r="A76" s="140">
        <f>IF(Commande!A86&lt;&gt;"",Commande!A86,"")</f>
        <v>25913</v>
      </c>
      <c r="B76" s="141" t="str">
        <f>IF(Commande!B86&lt;&gt;"",Commande!B86,"")</f>
        <v>ARABIS</v>
      </c>
      <c r="C76" s="141" t="str">
        <f>IF(Commande!C86&lt;&gt;"",Commande!C86,"")</f>
        <v>Blepharophylla Pink charm</v>
      </c>
      <c r="D76" s="142" t="str">
        <f>IF(Commande!D86&lt;&gt;"",Commande!D86,"")</f>
        <v>S</v>
      </c>
      <c r="E76" s="142" t="str">
        <f>IF(Commande!E86&lt;&gt;"",Commande!E86,"")</f>
        <v>M 3 cm X60</v>
      </c>
      <c r="F76" s="143">
        <f>IF(Commande!G86&lt;&gt;"",Commande!G86,"")</f>
        <v>30</v>
      </c>
      <c r="G76" s="143">
        <f>IF(Commande!F86&lt;&gt;"",Commande!F86,"")</f>
        <v>8</v>
      </c>
      <c r="H76" s="143" t="str">
        <f>IF(Commande!H86&lt;&gt;"",Commande!H86,"")</f>
        <v>H</v>
      </c>
      <c r="I76" s="144" t="str">
        <f>IF(Commande!I86&lt;&gt;"",Commande!I86,"")</f>
        <v/>
      </c>
      <c r="J76" s="145" t="str">
        <f>IF(Commande!J86&lt;&gt;"",Commande!J86,"")</f>
        <v>S3B</v>
      </c>
      <c r="K76" s="141" t="str">
        <f>IF(Commande!K86&lt;&gt;"",Commande!K86,"")</f>
        <v/>
      </c>
      <c r="L76" s="141" t="str">
        <f>IF(Commande!L86&lt;&gt;"",Commande!L86,"")</f>
        <v>M3</v>
      </c>
      <c r="M76" s="145">
        <f>IF(Commande!M86&lt;&gt;"",Commande!M86,"")</f>
        <v>73</v>
      </c>
      <c r="N76" s="145"/>
      <c r="O76" s="17">
        <f>IF(Commande!O86&lt;&gt;"",Commande!O86,"")</f>
        <v>0</v>
      </c>
      <c r="P76" s="17">
        <f>IF(Commande!P86&lt;&gt;"",Commande!P86,"")</f>
        <v>0</v>
      </c>
      <c r="Q76" s="17">
        <f>IF(Commande!Q86&lt;&gt;"",Commande!Q86,"")</f>
        <v>0</v>
      </c>
      <c r="R76" s="146"/>
      <c r="S76" s="147"/>
      <c r="T76" s="147"/>
      <c r="U76" s="147"/>
    </row>
    <row r="77" spans="1:21" ht="20.100000000000001" customHeight="1">
      <c r="A77" s="148">
        <f>IF(Commande!A87&lt;&gt;"",Commande!A87,"")</f>
        <v>25914</v>
      </c>
      <c r="B77" s="149" t="str">
        <f>IF(Commande!B87&lt;&gt;"",Commande!B87,"")</f>
        <v>ARABIS</v>
      </c>
      <c r="C77" s="149" t="str">
        <f>IF(Commande!C87&lt;&gt;"",Commande!C87,"")</f>
        <v>Caucasica Snowfix</v>
      </c>
      <c r="D77" s="150" t="str">
        <f>IF(Commande!D87&lt;&gt;"",Commande!D87,"")</f>
        <v>S</v>
      </c>
      <c r="E77" s="150" t="str">
        <f>IF(Commande!E87&lt;&gt;"",Commande!E87,"")</f>
        <v>M 3 cm X60</v>
      </c>
      <c r="F77" s="151">
        <f>IF(Commande!G87&lt;&gt;"",Commande!G87,"")</f>
        <v>30</v>
      </c>
      <c r="G77" s="151">
        <f>IF(Commande!F87&lt;&gt;"",Commande!F87,"")</f>
        <v>8</v>
      </c>
      <c r="H77" s="151" t="str">
        <f>IF(Commande!H87&lt;&gt;"",Commande!H87,"")</f>
        <v xml:space="preserve">H  </v>
      </c>
      <c r="I77" s="152" t="str">
        <f>IF(Commande!I87&lt;&gt;"",Commande!I87,"")</f>
        <v/>
      </c>
      <c r="J77" s="149" t="str">
        <f>IF(Commande!J87&lt;&gt;"",Commande!J87,"")</f>
        <v>S3B</v>
      </c>
      <c r="K77" s="149" t="str">
        <f>IF(Commande!K87&lt;&gt;"",Commande!K87,"")</f>
        <v/>
      </c>
      <c r="L77" s="149" t="str">
        <f>IF(Commande!L87&lt;&gt;"",Commande!L87,"")</f>
        <v>M3</v>
      </c>
      <c r="M77" s="153">
        <f>IF(Commande!M87&lt;&gt;"",Commande!M87,"")</f>
        <v>74</v>
      </c>
      <c r="N77" s="153"/>
      <c r="O77" s="17">
        <f>IF(Commande!O87&lt;&gt;"",Commande!O87,"")</f>
        <v>0</v>
      </c>
      <c r="P77" s="17">
        <f>IF(Commande!P87&lt;&gt;"",Commande!P87,"")</f>
        <v>0</v>
      </c>
      <c r="Q77" s="17">
        <f>IF(Commande!Q87&lt;&gt;"",Commande!Q87,"")</f>
        <v>0</v>
      </c>
      <c r="R77" s="154"/>
      <c r="S77" s="155"/>
      <c r="T77" s="155"/>
      <c r="U77" s="155"/>
    </row>
    <row r="78" spans="1:21" ht="20.100000000000001" customHeight="1">
      <c r="A78" s="140">
        <f>IF(Commande!A88&lt;&gt;"",Commande!A88,"")</f>
        <v>27492</v>
      </c>
      <c r="B78" s="141" t="str">
        <f>IF(Commande!B88&lt;&gt;"",Commande!B88,"")</f>
        <v>ARABIS</v>
      </c>
      <c r="C78" s="141" t="str">
        <f>IF(Commande!C88&lt;&gt;"",Commande!C88,"")</f>
        <v>ferdinandi coburgii Variegata</v>
      </c>
      <c r="D78" s="142" t="str">
        <f>IF(Commande!D88&lt;&gt;"",Commande!D88,"")</f>
        <v>B</v>
      </c>
      <c r="E78" s="142" t="str">
        <f>IF(Commande!E88&lt;&gt;"",Commande!E88,"")</f>
        <v>M 3 cm X60</v>
      </c>
      <c r="F78" s="143">
        <f>IF(Commande!G88&lt;&gt;"",Commande!G88,"")</f>
        <v>30</v>
      </c>
      <c r="G78" s="143">
        <f>IF(Commande!F88&lt;&gt;"",Commande!F88,"")</f>
        <v>6</v>
      </c>
      <c r="H78" s="143" t="str">
        <f>IF(Commande!H88&lt;&gt;"",Commande!H88,"")</f>
        <v>A</v>
      </c>
      <c r="I78" s="144" t="str">
        <f>IF(Commande!I88&lt;&gt;"",Commande!I88,"")</f>
        <v/>
      </c>
      <c r="J78" s="145" t="str">
        <f>IF(Commande!J88&lt;&gt;"",Commande!J88,"")</f>
        <v>S3B</v>
      </c>
      <c r="K78" s="141" t="str">
        <f>IF(Commande!K88&lt;&gt;"",Commande!K88,"")</f>
        <v>NEW</v>
      </c>
      <c r="L78" s="141" t="str">
        <f>IF(Commande!L88&lt;&gt;"",Commande!L88,"")</f>
        <v>M3</v>
      </c>
      <c r="M78" s="145">
        <f>IF(Commande!M88&lt;&gt;"",Commande!M88,"")</f>
        <v>75</v>
      </c>
      <c r="N78" s="145"/>
      <c r="O78" s="17">
        <f>IF(Commande!O88&lt;&gt;"",Commande!O88,"")</f>
        <v>0</v>
      </c>
      <c r="P78" s="17">
        <f>IF(Commande!P88&lt;&gt;"",Commande!P88,"")</f>
        <v>0</v>
      </c>
      <c r="Q78" s="17">
        <f>IF(Commande!Q88&lt;&gt;"",Commande!Q88,"")</f>
        <v>0</v>
      </c>
      <c r="R78" s="146"/>
      <c r="S78" s="147"/>
      <c r="T78" s="147"/>
      <c r="U78" s="147"/>
    </row>
    <row r="79" spans="1:21" ht="20.100000000000001" customHeight="1">
      <c r="A79" s="148">
        <f>IF(Commande!A89&lt;&gt;"",Commande!A89,"")</f>
        <v>27495</v>
      </c>
      <c r="B79" s="149" t="str">
        <f>IF(Commande!B89&lt;&gt;"",Commande!B89,"")</f>
        <v>ARMERIA</v>
      </c>
      <c r="C79" s="149" t="str">
        <f>IF(Commande!C89&lt;&gt;"",Commande!C89,"")</f>
        <v>Blanc</v>
      </c>
      <c r="D79" s="150" t="str">
        <f>IF(Commande!D89&lt;&gt;"",Commande!D89,"")</f>
        <v>S</v>
      </c>
      <c r="E79" s="150" t="str">
        <f>IF(Commande!E89&lt;&gt;"",Commande!E89,"")</f>
        <v>M 3 cm X60</v>
      </c>
      <c r="F79" s="151">
        <f>IF(Commande!G89&lt;&gt;"",Commande!G89,"")</f>
        <v>30</v>
      </c>
      <c r="G79" s="151">
        <f>IF(Commande!F89&lt;&gt;"",Commande!F89,"")</f>
        <v>10</v>
      </c>
      <c r="H79" s="151" t="str">
        <f>IF(Commande!H89&lt;&gt;"",Commande!H89,"")</f>
        <v>B</v>
      </c>
      <c r="I79" s="152" t="str">
        <f>IF(Commande!I89&lt;&gt;"",Commande!I89,"")</f>
        <v/>
      </c>
      <c r="J79" s="149" t="str">
        <f>IF(Commande!J89&lt;&gt;"",Commande!J89,"")</f>
        <v>S3B</v>
      </c>
      <c r="K79" s="149" t="str">
        <f>IF(Commande!K89&lt;&gt;"",Commande!K89,"")</f>
        <v>NEW</v>
      </c>
      <c r="L79" s="149" t="str">
        <f>IF(Commande!L89&lt;&gt;"",Commande!L89,"")</f>
        <v>M3</v>
      </c>
      <c r="M79" s="153">
        <f>IF(Commande!M89&lt;&gt;"",Commande!M89,"")</f>
        <v>76</v>
      </c>
      <c r="N79" s="153"/>
      <c r="O79" s="17">
        <f>IF(Commande!O89&lt;&gt;"",Commande!O89,"")</f>
        <v>0</v>
      </c>
      <c r="P79" s="17">
        <f>IF(Commande!P89&lt;&gt;"",Commande!P89,"")</f>
        <v>0</v>
      </c>
      <c r="Q79" s="17">
        <f>IF(Commande!Q89&lt;&gt;"",Commande!Q89,"")</f>
        <v>0</v>
      </c>
      <c r="R79" s="154"/>
      <c r="S79" s="155"/>
      <c r="T79" s="155"/>
      <c r="U79" s="155"/>
    </row>
    <row r="80" spans="1:21" ht="20.100000000000001" customHeight="1">
      <c r="A80" s="140">
        <f>IF(Commande!A90&lt;&gt;"",Commande!A90,"")</f>
        <v>25915</v>
      </c>
      <c r="B80" s="141" t="str">
        <f>IF(Commande!B90&lt;&gt;"",Commande!B90,"")</f>
        <v>ARMERIA</v>
      </c>
      <c r="C80" s="141" t="str">
        <f>IF(Commande!C90&lt;&gt;"",Commande!C90,"")</f>
        <v>Maritima Rose</v>
      </c>
      <c r="D80" s="142" t="str">
        <f>IF(Commande!D90&lt;&gt;"",Commande!D90,"")</f>
        <v>S</v>
      </c>
      <c r="E80" s="142" t="str">
        <f>IF(Commande!E90&lt;&gt;"",Commande!E90,"")</f>
        <v>M 3 cm X60</v>
      </c>
      <c r="F80" s="143">
        <f>IF(Commande!G90&lt;&gt;"",Commande!G90,"")</f>
        <v>30</v>
      </c>
      <c r="G80" s="143">
        <f>IF(Commande!F90&lt;&gt;"",Commande!F90,"")</f>
        <v>10</v>
      </c>
      <c r="H80" s="143" t="str">
        <f>IF(Commande!H90&lt;&gt;"",Commande!H90,"")</f>
        <v>B</v>
      </c>
      <c r="I80" s="144" t="str">
        <f>IF(Commande!I90&lt;&gt;"",Commande!I90,"")</f>
        <v/>
      </c>
      <c r="J80" s="145" t="str">
        <f>IF(Commande!J90&lt;&gt;"",Commande!J90,"")</f>
        <v>S3B</v>
      </c>
      <c r="K80" s="141" t="str">
        <f>IF(Commande!K90&lt;&gt;"",Commande!K90,"")</f>
        <v/>
      </c>
      <c r="L80" s="141" t="str">
        <f>IF(Commande!L90&lt;&gt;"",Commande!L90,"")</f>
        <v>M3</v>
      </c>
      <c r="M80" s="145">
        <f>IF(Commande!M90&lt;&gt;"",Commande!M90,"")</f>
        <v>77</v>
      </c>
      <c r="N80" s="145"/>
      <c r="O80" s="17">
        <f>IF(Commande!O90&lt;&gt;"",Commande!O90,"")</f>
        <v>0</v>
      </c>
      <c r="P80" s="17">
        <f>IF(Commande!P90&lt;&gt;"",Commande!P90,"")</f>
        <v>0</v>
      </c>
      <c r="Q80" s="17">
        <f>IF(Commande!Q90&lt;&gt;"",Commande!Q90,"")</f>
        <v>0</v>
      </c>
      <c r="R80" s="146"/>
      <c r="S80" s="147"/>
      <c r="T80" s="147"/>
      <c r="U80" s="147"/>
    </row>
    <row r="81" spans="1:21" ht="20.100000000000001" customHeight="1">
      <c r="A81" s="148">
        <f>IF(Commande!A91&lt;&gt;"",Commande!A91,"")</f>
        <v>1027</v>
      </c>
      <c r="B81" s="149" t="str">
        <f>IF(Commande!B91&lt;&gt;"",Commande!B91,"")</f>
        <v>ASTERICUS</v>
      </c>
      <c r="C81" s="149" t="str">
        <f>IF(Commande!C91&lt;&gt;"",Commande!C91,"")</f>
        <v>Gold dollar</v>
      </c>
      <c r="D81" s="150" t="str">
        <f>IF(Commande!D91&lt;&gt;"",Commande!D91,"")</f>
        <v>B</v>
      </c>
      <c r="E81" s="150" t="str">
        <f>IF(Commande!E91&lt;&gt;"",Commande!E91,"")</f>
        <v>M 3 cm X60</v>
      </c>
      <c r="F81" s="151">
        <f>IF(Commande!G91&lt;&gt;"",Commande!G91,"")</f>
        <v>30</v>
      </c>
      <c r="G81" s="151">
        <f>IF(Commande!F91&lt;&gt;"",Commande!F91,"")</f>
        <v>8</v>
      </c>
      <c r="H81" s="151" t="str">
        <f>IF(Commande!H91&lt;&gt;"",Commande!H91,"")</f>
        <v>A</v>
      </c>
      <c r="I81" s="152" t="str">
        <f>IF(Commande!I91&lt;&gt;"",Commande!I91,"")</f>
        <v/>
      </c>
      <c r="J81" s="149" t="str">
        <f>IF(Commande!J91&lt;&gt;"",Commande!J91,"")</f>
        <v>S10</v>
      </c>
      <c r="K81" s="149" t="str">
        <f>IF(Commande!K91&lt;&gt;"",Commande!K91,"")</f>
        <v/>
      </c>
      <c r="L81" s="149" t="str">
        <f>IF(Commande!L91&lt;&gt;"",Commande!L91,"")</f>
        <v>M3</v>
      </c>
      <c r="M81" s="153">
        <f>IF(Commande!M91&lt;&gt;"",Commande!M91,"")</f>
        <v>78</v>
      </c>
      <c r="N81" s="153"/>
      <c r="O81" s="17">
        <f>IF(Commande!O91&lt;&gt;"",Commande!O91,"")</f>
        <v>0</v>
      </c>
      <c r="P81" s="17">
        <f>IF(Commande!P91&lt;&gt;"",Commande!P91,"")</f>
        <v>0</v>
      </c>
      <c r="Q81" s="17">
        <f>IF(Commande!Q91&lt;&gt;"",Commande!Q91,"")</f>
        <v>0</v>
      </c>
      <c r="R81" s="154"/>
      <c r="S81" s="155"/>
      <c r="T81" s="155"/>
      <c r="U81" s="155"/>
    </row>
    <row r="82" spans="1:21" ht="20.100000000000001" customHeight="1">
      <c r="A82" s="140">
        <f>IF(Commande!A92&lt;&gt;"",Commande!A92,"")</f>
        <v>25916</v>
      </c>
      <c r="B82" s="141" t="str">
        <f>IF(Commande!B92&lt;&gt;"",Commande!B92,"")</f>
        <v>AUBRIETE</v>
      </c>
      <c r="C82" s="141" t="str">
        <f>IF(Commande!C92&lt;&gt;"",Commande!C92,"")</f>
        <v>Audrey Bleu</v>
      </c>
      <c r="D82" s="142" t="str">
        <f>IF(Commande!D92&lt;&gt;"",Commande!D92,"")</f>
        <v>S</v>
      </c>
      <c r="E82" s="142" t="str">
        <f>IF(Commande!E92&lt;&gt;"",Commande!E92,"")</f>
        <v>M 3 cm X60</v>
      </c>
      <c r="F82" s="143">
        <f>IF(Commande!G92&lt;&gt;"",Commande!G92,"")</f>
        <v>30</v>
      </c>
      <c r="G82" s="143">
        <f>IF(Commande!F92&lt;&gt;"",Commande!F92,"")</f>
        <v>8</v>
      </c>
      <c r="H82" s="143" t="str">
        <f>IF(Commande!H92&lt;&gt;"",Commande!H92,"")</f>
        <v>H</v>
      </c>
      <c r="I82" s="144" t="str">
        <f>IF(Commande!I92&lt;&gt;"",Commande!I92,"")</f>
        <v/>
      </c>
      <c r="J82" s="145" t="str">
        <f>IF(Commande!J92&lt;&gt;"",Commande!J92,"")</f>
        <v>S3B</v>
      </c>
      <c r="K82" s="141" t="str">
        <f>IF(Commande!K92&lt;&gt;"",Commande!K92,"")</f>
        <v/>
      </c>
      <c r="L82" s="141" t="str">
        <f>IF(Commande!L92&lt;&gt;"",Commande!L92,"")</f>
        <v>M3</v>
      </c>
      <c r="M82" s="145">
        <f>IF(Commande!M92&lt;&gt;"",Commande!M92,"")</f>
        <v>79</v>
      </c>
      <c r="N82" s="145"/>
      <c r="O82" s="17">
        <f>IF(Commande!O92&lt;&gt;"",Commande!O92,"")</f>
        <v>0</v>
      </c>
      <c r="P82" s="17">
        <f>IF(Commande!P92&lt;&gt;"",Commande!P92,"")</f>
        <v>0</v>
      </c>
      <c r="Q82" s="17">
        <f>IF(Commande!Q92&lt;&gt;"",Commande!Q92,"")</f>
        <v>0</v>
      </c>
      <c r="R82" s="146"/>
      <c r="S82" s="147"/>
      <c r="T82" s="147"/>
      <c r="U82" s="147"/>
    </row>
    <row r="83" spans="1:21" ht="20.100000000000001" customHeight="1">
      <c r="A83" s="148">
        <f>IF(Commande!A93&lt;&gt;"",Commande!A93,"")</f>
        <v>25917</v>
      </c>
      <c r="B83" s="149" t="str">
        <f>IF(Commande!B93&lt;&gt;"",Commande!B93,"")</f>
        <v>AUBRIETE</v>
      </c>
      <c r="C83" s="149" t="str">
        <f>IF(Commande!C93&lt;&gt;"",Commande!C93,"")</f>
        <v>Audrey Pourpre</v>
      </c>
      <c r="D83" s="150" t="str">
        <f>IF(Commande!D93&lt;&gt;"",Commande!D93,"")</f>
        <v>S</v>
      </c>
      <c r="E83" s="150" t="str">
        <f>IF(Commande!E93&lt;&gt;"",Commande!E93,"")</f>
        <v>M 3 cm X60</v>
      </c>
      <c r="F83" s="151">
        <f>IF(Commande!G93&lt;&gt;"",Commande!G93,"")</f>
        <v>30</v>
      </c>
      <c r="G83" s="151">
        <f>IF(Commande!F93&lt;&gt;"",Commande!F93,"")</f>
        <v>8</v>
      </c>
      <c r="H83" s="151" t="str">
        <f>IF(Commande!H93&lt;&gt;"",Commande!H93,"")</f>
        <v>H</v>
      </c>
      <c r="I83" s="152" t="str">
        <f>IF(Commande!I93&lt;&gt;"",Commande!I93,"")</f>
        <v/>
      </c>
      <c r="J83" s="149" t="str">
        <f>IF(Commande!J93&lt;&gt;"",Commande!J93,"")</f>
        <v>S3B</v>
      </c>
      <c r="K83" s="149" t="str">
        <f>IF(Commande!K93&lt;&gt;"",Commande!K93,"")</f>
        <v/>
      </c>
      <c r="L83" s="149" t="str">
        <f>IF(Commande!L93&lt;&gt;"",Commande!L93,"")</f>
        <v>M3</v>
      </c>
      <c r="M83" s="153">
        <f>IF(Commande!M93&lt;&gt;"",Commande!M93,"")</f>
        <v>80</v>
      </c>
      <c r="N83" s="153"/>
      <c r="O83" s="17">
        <f>IF(Commande!O93&lt;&gt;"",Commande!O93,"")</f>
        <v>0</v>
      </c>
      <c r="P83" s="17">
        <f>IF(Commande!P93&lt;&gt;"",Commande!P93,"")</f>
        <v>0</v>
      </c>
      <c r="Q83" s="17">
        <f>IF(Commande!Q93&lt;&gt;"",Commande!Q93,"")</f>
        <v>0</v>
      </c>
      <c r="R83" s="154"/>
      <c r="S83" s="155"/>
      <c r="T83" s="155"/>
      <c r="U83" s="155"/>
    </row>
    <row r="84" spans="1:21" ht="20.100000000000001" customHeight="1">
      <c r="A84" s="122" t="str">
        <f>IF(Commande!A94&lt;&gt;"",Commande!A94,"")</f>
        <v/>
      </c>
      <c r="B84" s="128" t="str">
        <f>IF(Commande!B94&lt;&gt;"",Commande!B94,"")</f>
        <v>B</v>
      </c>
      <c r="C84" s="123" t="str">
        <f>IF(Commande!C94&lt;&gt;"",Commande!C94,"")</f>
        <v/>
      </c>
      <c r="D84" s="124" t="str">
        <f>IF(Commande!D94&lt;&gt;"",Commande!D94,"")</f>
        <v/>
      </c>
      <c r="E84" s="124" t="str">
        <f>IF(Commande!E94&lt;&gt;"",Commande!E94,"")</f>
        <v/>
      </c>
      <c r="F84" s="124" t="str">
        <f>IF(Commande!G94&lt;&gt;"",Commande!G94,"")</f>
        <v/>
      </c>
      <c r="G84" s="124" t="str">
        <f>IF(Commande!F94&lt;&gt;"",Commande!F94,"")</f>
        <v/>
      </c>
      <c r="H84" s="124" t="str">
        <f>IF(Commande!H94&lt;&gt;"",Commande!H94,"")</f>
        <v/>
      </c>
      <c r="I84" s="125" t="str">
        <f>IF(Commande!I94&lt;&gt;"",Commande!I94,"")</f>
        <v/>
      </c>
      <c r="J84" s="123" t="str">
        <f>IF(Commande!J94&lt;&gt;"",Commande!J94,"")</f>
        <v>L</v>
      </c>
      <c r="K84" s="123" t="str">
        <f>IF(Commande!K94&lt;&gt;"",Commande!K94,"")</f>
        <v/>
      </c>
      <c r="L84" s="123" t="str">
        <f>IF(Commande!L94&lt;&gt;"",Commande!L94,"")</f>
        <v/>
      </c>
      <c r="M84" s="123">
        <f>IF(Commande!M94&lt;&gt;"",Commande!M94,"")</f>
        <v>81</v>
      </c>
      <c r="N84" s="123"/>
      <c r="O84" s="17" t="str">
        <f>IF(Commande!O94&lt;&gt;"",Commande!O94,"")</f>
        <v/>
      </c>
      <c r="P84" s="17" t="str">
        <f>IF(Commande!P94&lt;&gt;"",Commande!P94,"")</f>
        <v/>
      </c>
      <c r="Q84" s="17" t="str">
        <f>IF(Commande!Q94&lt;&gt;"",Commande!Q94,"")</f>
        <v/>
      </c>
      <c r="R84" s="126"/>
      <c r="S84" s="127"/>
      <c r="T84" s="127"/>
      <c r="U84" s="127"/>
    </row>
    <row r="85" spans="1:21" ht="20.100000000000001" customHeight="1">
      <c r="A85" s="18">
        <f>IF(Commande!A95&lt;&gt;"",Commande!A95,"")</f>
        <v>22879</v>
      </c>
      <c r="B85" s="19" t="str">
        <f>IF(Commande!B95&lt;&gt;"",Commande!B95,"")</f>
        <v>BEGONIA BIG</v>
      </c>
      <c r="C85" s="19" t="str">
        <f>IF(Commande!C95&lt;&gt;"",Commande!C95,"")</f>
        <v xml:space="preserve">Blanc feuille verte </v>
      </c>
      <c r="D85" s="30" t="str">
        <f>IF(Commande!D95&lt;&gt;"",Commande!D95,"")</f>
        <v>S</v>
      </c>
      <c r="E85" s="30" t="str">
        <f>IF(Commande!E95&lt;&gt;"",Commande!E95,"")</f>
        <v>M 2 cm X60</v>
      </c>
      <c r="F85" s="29">
        <f>IF(Commande!G95&lt;&gt;"",Commande!G95,"")</f>
        <v>30</v>
      </c>
      <c r="G85" s="29">
        <f>IF(Commande!F95&lt;&gt;"",Commande!F95,"")</f>
        <v>14</v>
      </c>
      <c r="H85" s="29" t="str">
        <f>IF(Commande!H95&lt;&gt;"",Commande!H95,"")</f>
        <v>B</v>
      </c>
      <c r="I85" s="34" t="str">
        <f>IF(Commande!I95&lt;&gt;"",Commande!I95,"")</f>
        <v/>
      </c>
      <c r="J85" s="19" t="str">
        <f>IF(Commande!J95&lt;&gt;"",Commande!J95,"")</f>
        <v>S7</v>
      </c>
      <c r="K85" s="19" t="str">
        <f>IF(Commande!K95&lt;&gt;"",Commande!K95,"")</f>
        <v/>
      </c>
      <c r="L85" s="19" t="str">
        <f>IF(Commande!L95&lt;&gt;"",Commande!L95,"")</f>
        <v>M3</v>
      </c>
      <c r="M85" s="24">
        <f>IF(Commande!M95&lt;&gt;"",Commande!M95,"")</f>
        <v>82</v>
      </c>
      <c r="N85" s="24"/>
      <c r="O85" s="17">
        <f>IF(Commande!O95&lt;&gt;"",Commande!O95,"")</f>
        <v>0</v>
      </c>
      <c r="P85" s="17">
        <f>IF(Commande!P95&lt;&gt;"",Commande!P95,"")</f>
        <v>0</v>
      </c>
      <c r="Q85" s="17">
        <f>IF(Commande!Q95&lt;&gt;"",Commande!Q95,"")</f>
        <v>0</v>
      </c>
      <c r="R85" s="80"/>
      <c r="S85" s="60"/>
      <c r="T85" s="60"/>
      <c r="U85" s="60"/>
    </row>
    <row r="86" spans="1:21" ht="20.100000000000001" customHeight="1">
      <c r="A86" s="61">
        <f>IF(Commande!A96&lt;&gt;"",Commande!A96,"")</f>
        <v>22879</v>
      </c>
      <c r="B86" s="62" t="str">
        <f>IF(Commande!B96&lt;&gt;"",Commande!B96,"")</f>
        <v>BEGONIA BIG</v>
      </c>
      <c r="C86" s="62" t="str">
        <f>IF(Commande!C96&lt;&gt;"",Commande!C96,"")</f>
        <v>Blanc feuille verte</v>
      </c>
      <c r="D86" s="63" t="str">
        <f>IF(Commande!D96&lt;&gt;"",Commande!D96,"")</f>
        <v>S</v>
      </c>
      <c r="E86" s="63" t="str">
        <f>IF(Commande!E96&lt;&gt;"",Commande!E96,"")</f>
        <v>M 2 cm X144</v>
      </c>
      <c r="F86" s="64">
        <f>IF(Commande!G96&lt;&gt;"",Commande!G96,"")</f>
        <v>144</v>
      </c>
      <c r="G86" s="64">
        <f>IF(Commande!F96&lt;&gt;"",Commande!F96,"")</f>
        <v>14</v>
      </c>
      <c r="H86" s="64" t="str">
        <f>IF(Commande!H96&lt;&gt;"",Commande!H96,"")</f>
        <v>B</v>
      </c>
      <c r="I86" s="65" t="str">
        <f>IF(Commande!I96&lt;&gt;"",Commande!I96,"")</f>
        <v/>
      </c>
      <c r="J86" s="62" t="str">
        <f>IF(Commande!J96&lt;&gt;"",Commande!J96,"")</f>
        <v>S7</v>
      </c>
      <c r="K86" s="62" t="str">
        <f>IF(Commande!K96&lt;&gt;"",Commande!K96,"")</f>
        <v/>
      </c>
      <c r="L86" s="62" t="str">
        <f>IF(Commande!L96&lt;&gt;"",Commande!L96,"")</f>
        <v>M3</v>
      </c>
      <c r="M86" s="66">
        <f>IF(Commande!M96&lt;&gt;"",Commande!M96,"")</f>
        <v>83</v>
      </c>
      <c r="N86" s="66"/>
      <c r="O86" s="17">
        <f>IF(Commande!O96&lt;&gt;"",Commande!O96,"")</f>
        <v>0</v>
      </c>
      <c r="P86" s="17">
        <f>IF(Commande!P96&lt;&gt;"",Commande!P96,"")</f>
        <v>0</v>
      </c>
      <c r="Q86" s="17">
        <f>IF(Commande!Q96&lt;&gt;"",Commande!Q96,"")</f>
        <v>0</v>
      </c>
      <c r="R86" s="79"/>
      <c r="S86" s="67"/>
      <c r="T86" s="67"/>
      <c r="U86" s="67"/>
    </row>
    <row r="87" spans="1:21" ht="20.100000000000001" customHeight="1">
      <c r="A87" s="18">
        <f>IF(Commande!A97&lt;&gt;"",Commande!A97,"")</f>
        <v>10439</v>
      </c>
      <c r="B87" s="19" t="str">
        <f>IF(Commande!B97&lt;&gt;"",Commande!B97,"")</f>
        <v>BEGONIA BIG</v>
      </c>
      <c r="C87" s="19" t="str">
        <f>IF(Commande!C97&lt;&gt;"",Commande!C97,"")</f>
        <v xml:space="preserve">Rouge feuille verte </v>
      </c>
      <c r="D87" s="30" t="str">
        <f>IF(Commande!D97&lt;&gt;"",Commande!D97,"")</f>
        <v>S</v>
      </c>
      <c r="E87" s="30" t="str">
        <f>IF(Commande!E97&lt;&gt;"",Commande!E97,"")</f>
        <v>M 2 cm X60</v>
      </c>
      <c r="F87" s="29">
        <f>IF(Commande!G97&lt;&gt;"",Commande!G97,"")</f>
        <v>30</v>
      </c>
      <c r="G87" s="29">
        <f>IF(Commande!F97&lt;&gt;"",Commande!F97,"")</f>
        <v>14</v>
      </c>
      <c r="H87" s="29" t="str">
        <f>IF(Commande!H97&lt;&gt;"",Commande!H97,"")</f>
        <v>B</v>
      </c>
      <c r="I87" s="34" t="str">
        <f>IF(Commande!I97&lt;&gt;"",Commande!I97,"")</f>
        <v/>
      </c>
      <c r="J87" s="19" t="str">
        <f>IF(Commande!J97&lt;&gt;"",Commande!J97,"")</f>
        <v>S7</v>
      </c>
      <c r="K87" s="19" t="str">
        <f>IF(Commande!K97&lt;&gt;"",Commande!K97,"")</f>
        <v/>
      </c>
      <c r="L87" s="19" t="str">
        <f>IF(Commande!L97&lt;&gt;"",Commande!L97,"")</f>
        <v>M3</v>
      </c>
      <c r="M87" s="24">
        <f>IF(Commande!M97&lt;&gt;"",Commande!M97,"")</f>
        <v>84</v>
      </c>
      <c r="N87" s="24"/>
      <c r="O87" s="17">
        <f>IF(Commande!O97&lt;&gt;"",Commande!O97,"")</f>
        <v>0</v>
      </c>
      <c r="P87" s="17">
        <f>IF(Commande!P97&lt;&gt;"",Commande!P97,"")</f>
        <v>0</v>
      </c>
      <c r="Q87" s="17">
        <f>IF(Commande!Q97&lt;&gt;"",Commande!Q97,"")</f>
        <v>0</v>
      </c>
      <c r="R87" s="80"/>
      <c r="S87" s="60"/>
      <c r="T87" s="60"/>
      <c r="U87" s="60"/>
    </row>
    <row r="88" spans="1:21" ht="20.100000000000001" customHeight="1">
      <c r="A88" s="61">
        <f>IF(Commande!A98&lt;&gt;"",Commande!A98,"")</f>
        <v>10439</v>
      </c>
      <c r="B88" s="62" t="str">
        <f>IF(Commande!B98&lt;&gt;"",Commande!B98,"")</f>
        <v>BEGONIA BIG</v>
      </c>
      <c r="C88" s="62" t="str">
        <f>IF(Commande!C98&lt;&gt;"",Commande!C98,"")</f>
        <v>Rouge feuille verte</v>
      </c>
      <c r="D88" s="63" t="str">
        <f>IF(Commande!D98&lt;&gt;"",Commande!D98,"")</f>
        <v>S</v>
      </c>
      <c r="E88" s="63" t="str">
        <f>IF(Commande!E98&lt;&gt;"",Commande!E98,"")</f>
        <v>M 2 cm X144</v>
      </c>
      <c r="F88" s="64">
        <f>IF(Commande!G98&lt;&gt;"",Commande!G98,"")</f>
        <v>144</v>
      </c>
      <c r="G88" s="64">
        <f>IF(Commande!F98&lt;&gt;"",Commande!F98,"")</f>
        <v>14</v>
      </c>
      <c r="H88" s="64" t="str">
        <f>IF(Commande!H98&lt;&gt;"",Commande!H98,"")</f>
        <v>B</v>
      </c>
      <c r="I88" s="65" t="str">
        <f>IF(Commande!I98&lt;&gt;"",Commande!I98,"")</f>
        <v/>
      </c>
      <c r="J88" s="62" t="str">
        <f>IF(Commande!J98&lt;&gt;"",Commande!J98,"")</f>
        <v>S7</v>
      </c>
      <c r="K88" s="62" t="str">
        <f>IF(Commande!K98&lt;&gt;"",Commande!K98,"")</f>
        <v/>
      </c>
      <c r="L88" s="62" t="str">
        <f>IF(Commande!L98&lt;&gt;"",Commande!L98,"")</f>
        <v>M3</v>
      </c>
      <c r="M88" s="66">
        <f>IF(Commande!M98&lt;&gt;"",Commande!M98,"")</f>
        <v>85</v>
      </c>
      <c r="N88" s="66"/>
      <c r="O88" s="17">
        <f>IF(Commande!O98&lt;&gt;"",Commande!O98,"")</f>
        <v>0</v>
      </c>
      <c r="P88" s="17">
        <f>IF(Commande!P98&lt;&gt;"",Commande!P98,"")</f>
        <v>0</v>
      </c>
      <c r="Q88" s="17">
        <f>IF(Commande!Q98&lt;&gt;"",Commande!Q98,"")</f>
        <v>0</v>
      </c>
      <c r="R88" s="79"/>
      <c r="S88" s="67"/>
      <c r="T88" s="67"/>
      <c r="U88" s="67"/>
    </row>
    <row r="89" spans="1:21" ht="20.100000000000001" customHeight="1">
      <c r="A89" s="18">
        <f>IF(Commande!A99&lt;&gt;"",Commande!A99,"")</f>
        <v>10440</v>
      </c>
      <c r="B89" s="19" t="str">
        <f>IF(Commande!B99&lt;&gt;"",Commande!B99,"")</f>
        <v>BEGONIA BIG</v>
      </c>
      <c r="C89" s="19" t="str">
        <f>IF(Commande!C99&lt;&gt;"",Commande!C99,"")</f>
        <v xml:space="preserve">Rose feuille foncee </v>
      </c>
      <c r="D89" s="30" t="str">
        <f>IF(Commande!D99&lt;&gt;"",Commande!D99,"")</f>
        <v>S</v>
      </c>
      <c r="E89" s="30" t="str">
        <f>IF(Commande!E99&lt;&gt;"",Commande!E99,"")</f>
        <v>M 2 cm X60</v>
      </c>
      <c r="F89" s="29">
        <f>IF(Commande!G99&lt;&gt;"",Commande!G99,"")</f>
        <v>30</v>
      </c>
      <c r="G89" s="29">
        <f>IF(Commande!F99&lt;&gt;"",Commande!F99,"")</f>
        <v>14</v>
      </c>
      <c r="H89" s="29" t="str">
        <f>IF(Commande!H99&lt;&gt;"",Commande!H99,"")</f>
        <v>B</v>
      </c>
      <c r="I89" s="34" t="str">
        <f>IF(Commande!I99&lt;&gt;"",Commande!I99,"")</f>
        <v/>
      </c>
      <c r="J89" s="19" t="str">
        <f>IF(Commande!J99&lt;&gt;"",Commande!J99,"")</f>
        <v>S7</v>
      </c>
      <c r="K89" s="19" t="str">
        <f>IF(Commande!K99&lt;&gt;"",Commande!K99,"")</f>
        <v/>
      </c>
      <c r="L89" s="19" t="str">
        <f>IF(Commande!L99&lt;&gt;"",Commande!L99,"")</f>
        <v>M3</v>
      </c>
      <c r="M89" s="24">
        <f>IF(Commande!M99&lt;&gt;"",Commande!M99,"")</f>
        <v>86</v>
      </c>
      <c r="N89" s="24"/>
      <c r="O89" s="17">
        <f>IF(Commande!O99&lt;&gt;"",Commande!O99,"")</f>
        <v>0</v>
      </c>
      <c r="P89" s="17">
        <f>IF(Commande!P99&lt;&gt;"",Commande!P99,"")</f>
        <v>0</v>
      </c>
      <c r="Q89" s="17">
        <f>IF(Commande!Q99&lt;&gt;"",Commande!Q99,"")</f>
        <v>0</v>
      </c>
      <c r="R89" s="80"/>
      <c r="S89" s="60"/>
      <c r="T89" s="60"/>
      <c r="U89" s="60"/>
    </row>
    <row r="90" spans="1:21" ht="20.100000000000001" customHeight="1">
      <c r="A90" s="61">
        <f>IF(Commande!A100&lt;&gt;"",Commande!A100,"")</f>
        <v>10440</v>
      </c>
      <c r="B90" s="62" t="str">
        <f>IF(Commande!B100&lt;&gt;"",Commande!B100,"")</f>
        <v>BEGONIA BIG</v>
      </c>
      <c r="C90" s="62" t="str">
        <f>IF(Commande!C100&lt;&gt;"",Commande!C100,"")</f>
        <v xml:space="preserve">Rose feuille foncee </v>
      </c>
      <c r="D90" s="63" t="str">
        <f>IF(Commande!D100&lt;&gt;"",Commande!D100,"")</f>
        <v>S</v>
      </c>
      <c r="E90" s="63" t="str">
        <f>IF(Commande!E100&lt;&gt;"",Commande!E100,"")</f>
        <v>M 2 cm X144</v>
      </c>
      <c r="F90" s="64">
        <f>IF(Commande!G100&lt;&gt;"",Commande!G100,"")</f>
        <v>144</v>
      </c>
      <c r="G90" s="64">
        <f>IF(Commande!F100&lt;&gt;"",Commande!F100,"")</f>
        <v>14</v>
      </c>
      <c r="H90" s="64" t="str">
        <f>IF(Commande!H100&lt;&gt;"",Commande!H100,"")</f>
        <v>B</v>
      </c>
      <c r="I90" s="65" t="str">
        <f>IF(Commande!I100&lt;&gt;"",Commande!I100,"")</f>
        <v/>
      </c>
      <c r="J90" s="62" t="str">
        <f>IF(Commande!J100&lt;&gt;"",Commande!J100,"")</f>
        <v>S7</v>
      </c>
      <c r="K90" s="62" t="str">
        <f>IF(Commande!K100&lt;&gt;"",Commande!K100,"")</f>
        <v/>
      </c>
      <c r="L90" s="62" t="str">
        <f>IF(Commande!L100&lt;&gt;"",Commande!L100,"")</f>
        <v>M3</v>
      </c>
      <c r="M90" s="66">
        <f>IF(Commande!M100&lt;&gt;"",Commande!M100,"")</f>
        <v>87</v>
      </c>
      <c r="N90" s="66"/>
      <c r="O90" s="17">
        <f>IF(Commande!O100&lt;&gt;"",Commande!O100,"")</f>
        <v>0</v>
      </c>
      <c r="P90" s="17">
        <f>IF(Commande!P100&lt;&gt;"",Commande!P100,"")</f>
        <v>0</v>
      </c>
      <c r="Q90" s="17">
        <f>IF(Commande!Q100&lt;&gt;"",Commande!Q100,"")</f>
        <v>0</v>
      </c>
      <c r="R90" s="79"/>
      <c r="S90" s="67"/>
      <c r="T90" s="67"/>
      <c r="U90" s="67"/>
    </row>
    <row r="91" spans="1:21" ht="20.100000000000001" customHeight="1">
      <c r="A91" s="18">
        <f>IF(Commande!A101&lt;&gt;"",Commande!A101,"")</f>
        <v>10441</v>
      </c>
      <c r="B91" s="19" t="str">
        <f>IF(Commande!B101&lt;&gt;"",Commande!B101,"")</f>
        <v>BEGONIA BIG</v>
      </c>
      <c r="C91" s="19" t="str">
        <f>IF(Commande!C101&lt;&gt;"",Commande!C101,"")</f>
        <v xml:space="preserve">Rouge feuille foncee </v>
      </c>
      <c r="D91" s="30" t="str">
        <f>IF(Commande!D101&lt;&gt;"",Commande!D101,"")</f>
        <v>S</v>
      </c>
      <c r="E91" s="30" t="str">
        <f>IF(Commande!E101&lt;&gt;"",Commande!E101,"")</f>
        <v>M 2 cm X60</v>
      </c>
      <c r="F91" s="29">
        <f>IF(Commande!G101&lt;&gt;"",Commande!G101,"")</f>
        <v>30</v>
      </c>
      <c r="G91" s="29">
        <f>IF(Commande!F101&lt;&gt;"",Commande!F101,"")</f>
        <v>14</v>
      </c>
      <c r="H91" s="29" t="str">
        <f>IF(Commande!H101&lt;&gt;"",Commande!H101,"")</f>
        <v>B</v>
      </c>
      <c r="I91" s="34" t="str">
        <f>IF(Commande!I101&lt;&gt;"",Commande!I101,"")</f>
        <v/>
      </c>
      <c r="J91" s="19" t="str">
        <f>IF(Commande!J101&lt;&gt;"",Commande!J101,"")</f>
        <v>S7</v>
      </c>
      <c r="K91" s="19" t="str">
        <f>IF(Commande!K101&lt;&gt;"",Commande!K101,"")</f>
        <v/>
      </c>
      <c r="L91" s="19" t="str">
        <f>IF(Commande!L101&lt;&gt;"",Commande!L101,"")</f>
        <v>M3</v>
      </c>
      <c r="M91" s="24">
        <f>IF(Commande!M101&lt;&gt;"",Commande!M101,"")</f>
        <v>88</v>
      </c>
      <c r="N91" s="24"/>
      <c r="O91" s="17">
        <f>IF(Commande!O101&lt;&gt;"",Commande!O101,"")</f>
        <v>0</v>
      </c>
      <c r="P91" s="17">
        <f>IF(Commande!P101&lt;&gt;"",Commande!P101,"")</f>
        <v>0</v>
      </c>
      <c r="Q91" s="17">
        <f>IF(Commande!Q101&lt;&gt;"",Commande!Q101,"")</f>
        <v>0</v>
      </c>
      <c r="R91" s="80"/>
      <c r="S91" s="60"/>
      <c r="T91" s="60"/>
      <c r="U91" s="60"/>
    </row>
    <row r="92" spans="1:21" ht="20.100000000000001" customHeight="1">
      <c r="A92" s="61">
        <f>IF(Commande!A102&lt;&gt;"",Commande!A102,"")</f>
        <v>10441</v>
      </c>
      <c r="B92" s="62" t="str">
        <f>IF(Commande!B102&lt;&gt;"",Commande!B102,"")</f>
        <v>BEGONIA BIG</v>
      </c>
      <c r="C92" s="62" t="str">
        <f>IF(Commande!C102&lt;&gt;"",Commande!C102,"")</f>
        <v>Rouge feuille foncee</v>
      </c>
      <c r="D92" s="63" t="str">
        <f>IF(Commande!D102&lt;&gt;"",Commande!D102,"")</f>
        <v>S</v>
      </c>
      <c r="E92" s="63" t="str">
        <f>IF(Commande!E102&lt;&gt;"",Commande!E102,"")</f>
        <v>M 2 cm X144</v>
      </c>
      <c r="F92" s="64">
        <f>IF(Commande!G102&lt;&gt;"",Commande!G102,"")</f>
        <v>144</v>
      </c>
      <c r="G92" s="64">
        <f>IF(Commande!F102&lt;&gt;"",Commande!F102,"")</f>
        <v>14</v>
      </c>
      <c r="H92" s="64" t="str">
        <f>IF(Commande!H102&lt;&gt;"",Commande!H102,"")</f>
        <v>B</v>
      </c>
      <c r="I92" s="65" t="str">
        <f>IF(Commande!I102&lt;&gt;"",Commande!I102,"")</f>
        <v/>
      </c>
      <c r="J92" s="62" t="str">
        <f>IF(Commande!J102&lt;&gt;"",Commande!J102,"")</f>
        <v>S7</v>
      </c>
      <c r="K92" s="62" t="str">
        <f>IF(Commande!K102&lt;&gt;"",Commande!K102,"")</f>
        <v/>
      </c>
      <c r="L92" s="62" t="str">
        <f>IF(Commande!L102&lt;&gt;"",Commande!L102,"")</f>
        <v>M3</v>
      </c>
      <c r="M92" s="66">
        <f>IF(Commande!M102&lt;&gt;"",Commande!M102,"")</f>
        <v>89</v>
      </c>
      <c r="N92" s="66"/>
      <c r="O92" s="17">
        <f>IF(Commande!O102&lt;&gt;"",Commande!O102,"")</f>
        <v>0</v>
      </c>
      <c r="P92" s="17">
        <f>IF(Commande!P102&lt;&gt;"",Commande!P102,"")</f>
        <v>0</v>
      </c>
      <c r="Q92" s="17">
        <f>IF(Commande!Q102&lt;&gt;"",Commande!Q102,"")</f>
        <v>0</v>
      </c>
      <c r="R92" s="79"/>
      <c r="S92" s="67"/>
      <c r="T92" s="67"/>
      <c r="U92" s="67"/>
    </row>
    <row r="93" spans="1:21" ht="20.100000000000001" customHeight="1">
      <c r="A93" s="18">
        <f>IF(Commande!A103&lt;&gt;"",Commande!A103,"")</f>
        <v>23757</v>
      </c>
      <c r="B93" s="19" t="str">
        <f>IF(Commande!B103&lt;&gt;"",Commande!B103,"")</f>
        <v>BEGONIA DRAGON WING</v>
      </c>
      <c r="C93" s="19" t="str">
        <f>IF(Commande!C103&lt;&gt;"",Commande!C103,"")</f>
        <v xml:space="preserve">Blanc </v>
      </c>
      <c r="D93" s="30" t="str">
        <f>IF(Commande!D103&lt;&gt;"",Commande!D103,"")</f>
        <v>S</v>
      </c>
      <c r="E93" s="30" t="str">
        <f>IF(Commande!E103&lt;&gt;"",Commande!E103,"")</f>
        <v>M 2 cm X60</v>
      </c>
      <c r="F93" s="29">
        <f>IF(Commande!G103&lt;&gt;"",Commande!G103,"")</f>
        <v>30</v>
      </c>
      <c r="G93" s="29">
        <f>IF(Commande!F103&lt;&gt;"",Commande!F103,"")</f>
        <v>14</v>
      </c>
      <c r="H93" s="29" t="str">
        <f>IF(Commande!H103&lt;&gt;"",Commande!H103,"")</f>
        <v>B</v>
      </c>
      <c r="I93" s="34" t="str">
        <f>IF(Commande!I103&lt;&gt;"",Commande!I103,"")</f>
        <v/>
      </c>
      <c r="J93" s="19" t="str">
        <f>IF(Commande!J103&lt;&gt;"",Commande!J103,"")</f>
        <v>S7</v>
      </c>
      <c r="K93" s="19" t="str">
        <f>IF(Commande!K103&lt;&gt;"",Commande!K103,"")</f>
        <v/>
      </c>
      <c r="L93" s="19" t="str">
        <f>IF(Commande!L103&lt;&gt;"",Commande!L103,"")</f>
        <v>M3</v>
      </c>
      <c r="M93" s="24">
        <f>IF(Commande!M103&lt;&gt;"",Commande!M103,"")</f>
        <v>90</v>
      </c>
      <c r="N93" s="24"/>
      <c r="O93" s="17">
        <f>IF(Commande!O103&lt;&gt;"",Commande!O103,"")</f>
        <v>0</v>
      </c>
      <c r="P93" s="17">
        <f>IF(Commande!P103&lt;&gt;"",Commande!P103,"")</f>
        <v>0</v>
      </c>
      <c r="Q93" s="17">
        <f>IF(Commande!Q103&lt;&gt;"",Commande!Q103,"")</f>
        <v>0</v>
      </c>
      <c r="R93" s="80"/>
      <c r="S93" s="60"/>
      <c r="T93" s="60"/>
      <c r="U93" s="60"/>
    </row>
    <row r="94" spans="1:21" ht="20.100000000000001" customHeight="1">
      <c r="A94" s="61">
        <f>IF(Commande!A104&lt;&gt;"",Commande!A104,"")</f>
        <v>23757</v>
      </c>
      <c r="B94" s="62" t="str">
        <f>IF(Commande!B104&lt;&gt;"",Commande!B104,"")</f>
        <v>BEGONIA DRAGON WING</v>
      </c>
      <c r="C94" s="62" t="str">
        <f>IF(Commande!C104&lt;&gt;"",Commande!C104,"")</f>
        <v xml:space="preserve">Blanc </v>
      </c>
      <c r="D94" s="63" t="str">
        <f>IF(Commande!D104&lt;&gt;"",Commande!D104,"")</f>
        <v>S</v>
      </c>
      <c r="E94" s="63" t="str">
        <f>IF(Commande!E104&lt;&gt;"",Commande!E104,"")</f>
        <v>M 2 cm X144</v>
      </c>
      <c r="F94" s="64">
        <f>IF(Commande!G104&lt;&gt;"",Commande!G104,"")</f>
        <v>144</v>
      </c>
      <c r="G94" s="64">
        <f>IF(Commande!F104&lt;&gt;"",Commande!F104,"")</f>
        <v>14</v>
      </c>
      <c r="H94" s="64" t="str">
        <f>IF(Commande!H104&lt;&gt;"",Commande!H104,"")</f>
        <v>B</v>
      </c>
      <c r="I94" s="65" t="str">
        <f>IF(Commande!I104&lt;&gt;"",Commande!I104,"")</f>
        <v/>
      </c>
      <c r="J94" s="62" t="str">
        <f>IF(Commande!J104&lt;&gt;"",Commande!J104,"")</f>
        <v>S7</v>
      </c>
      <c r="K94" s="62" t="str">
        <f>IF(Commande!K104&lt;&gt;"",Commande!K104,"")</f>
        <v/>
      </c>
      <c r="L94" s="62" t="str">
        <f>IF(Commande!L104&lt;&gt;"",Commande!L104,"")</f>
        <v>M3</v>
      </c>
      <c r="M94" s="66">
        <f>IF(Commande!M104&lt;&gt;"",Commande!M104,"")</f>
        <v>91</v>
      </c>
      <c r="N94" s="66"/>
      <c r="O94" s="17">
        <f>IF(Commande!O104&lt;&gt;"",Commande!O104,"")</f>
        <v>0</v>
      </c>
      <c r="P94" s="17">
        <f>IF(Commande!P104&lt;&gt;"",Commande!P104,"")</f>
        <v>0</v>
      </c>
      <c r="Q94" s="17">
        <f>IF(Commande!Q104&lt;&gt;"",Commande!Q104,"")</f>
        <v>0</v>
      </c>
      <c r="R94" s="79"/>
      <c r="S94" s="67"/>
      <c r="T94" s="67"/>
      <c r="U94" s="67"/>
    </row>
    <row r="95" spans="1:21" ht="20.100000000000001" customHeight="1">
      <c r="A95" s="18">
        <f>IF(Commande!A105&lt;&gt;"",Commande!A105,"")</f>
        <v>2536</v>
      </c>
      <c r="B95" s="19" t="str">
        <f>IF(Commande!B105&lt;&gt;"",Commande!B105,"")</f>
        <v>BEGONIA DRAGON WING</v>
      </c>
      <c r="C95" s="19" t="str">
        <f>IF(Commande!C105&lt;&gt;"",Commande!C105,"")</f>
        <v xml:space="preserve">Rose </v>
      </c>
      <c r="D95" s="30" t="str">
        <f>IF(Commande!D105&lt;&gt;"",Commande!D105,"")</f>
        <v>S</v>
      </c>
      <c r="E95" s="30" t="str">
        <f>IF(Commande!E105&lt;&gt;"",Commande!E105,"")</f>
        <v>M 2 cm X60</v>
      </c>
      <c r="F95" s="29">
        <f>IF(Commande!G105&lt;&gt;"",Commande!G105,"")</f>
        <v>30</v>
      </c>
      <c r="G95" s="29">
        <f>IF(Commande!F105&lt;&gt;"",Commande!F105,"")</f>
        <v>14</v>
      </c>
      <c r="H95" s="29" t="str">
        <f>IF(Commande!H105&lt;&gt;"",Commande!H105,"")</f>
        <v>B</v>
      </c>
      <c r="I95" s="34" t="str">
        <f>IF(Commande!I105&lt;&gt;"",Commande!I105,"")</f>
        <v/>
      </c>
      <c r="J95" s="19" t="str">
        <f>IF(Commande!J105&lt;&gt;"",Commande!J105,"")</f>
        <v>S7</v>
      </c>
      <c r="K95" s="19" t="str">
        <f>IF(Commande!K105&lt;&gt;"",Commande!K105,"")</f>
        <v/>
      </c>
      <c r="L95" s="19" t="str">
        <f>IF(Commande!L105&lt;&gt;"",Commande!L105,"")</f>
        <v>M3</v>
      </c>
      <c r="M95" s="24">
        <f>IF(Commande!M105&lt;&gt;"",Commande!M105,"")</f>
        <v>92</v>
      </c>
      <c r="N95" s="24"/>
      <c r="O95" s="17">
        <f>IF(Commande!O105&lt;&gt;"",Commande!O105,"")</f>
        <v>0</v>
      </c>
      <c r="P95" s="17">
        <f>IF(Commande!P105&lt;&gt;"",Commande!P105,"")</f>
        <v>0</v>
      </c>
      <c r="Q95" s="17">
        <f>IF(Commande!Q105&lt;&gt;"",Commande!Q105,"")</f>
        <v>0</v>
      </c>
      <c r="R95" s="80"/>
      <c r="S95" s="60"/>
      <c r="T95" s="60"/>
      <c r="U95" s="60"/>
    </row>
    <row r="96" spans="1:21" ht="20.100000000000001" customHeight="1">
      <c r="A96" s="61">
        <f>IF(Commande!A106&lt;&gt;"",Commande!A106,"")</f>
        <v>2536</v>
      </c>
      <c r="B96" s="62" t="str">
        <f>IF(Commande!B106&lt;&gt;"",Commande!B106,"")</f>
        <v>BEGONIA DRAGON WING</v>
      </c>
      <c r="C96" s="62" t="str">
        <f>IF(Commande!C106&lt;&gt;"",Commande!C106,"")</f>
        <v xml:space="preserve">Rose </v>
      </c>
      <c r="D96" s="63" t="str">
        <f>IF(Commande!D106&lt;&gt;"",Commande!D106,"")</f>
        <v>S</v>
      </c>
      <c r="E96" s="63" t="str">
        <f>IF(Commande!E106&lt;&gt;"",Commande!E106,"")</f>
        <v>M 2 cm X144</v>
      </c>
      <c r="F96" s="64">
        <f>IF(Commande!G106&lt;&gt;"",Commande!G106,"")</f>
        <v>144</v>
      </c>
      <c r="G96" s="64">
        <f>IF(Commande!F106&lt;&gt;"",Commande!F106,"")</f>
        <v>14</v>
      </c>
      <c r="H96" s="64" t="str">
        <f>IF(Commande!H106&lt;&gt;"",Commande!H106,"")</f>
        <v>B</v>
      </c>
      <c r="I96" s="65" t="str">
        <f>IF(Commande!I106&lt;&gt;"",Commande!I106,"")</f>
        <v/>
      </c>
      <c r="J96" s="62" t="str">
        <f>IF(Commande!J106&lt;&gt;"",Commande!J106,"")</f>
        <v>S7</v>
      </c>
      <c r="K96" s="62" t="str">
        <f>IF(Commande!K106&lt;&gt;"",Commande!K106,"")</f>
        <v/>
      </c>
      <c r="L96" s="62" t="str">
        <f>IF(Commande!L106&lt;&gt;"",Commande!L106,"")</f>
        <v>M3</v>
      </c>
      <c r="M96" s="66">
        <f>IF(Commande!M106&lt;&gt;"",Commande!M106,"")</f>
        <v>93</v>
      </c>
      <c r="N96" s="66"/>
      <c r="O96" s="17">
        <f>IF(Commande!O106&lt;&gt;"",Commande!O106,"")</f>
        <v>0</v>
      </c>
      <c r="P96" s="17">
        <f>IF(Commande!P106&lt;&gt;"",Commande!P106,"")</f>
        <v>0</v>
      </c>
      <c r="Q96" s="17">
        <f>IF(Commande!Q106&lt;&gt;"",Commande!Q106,"")</f>
        <v>0</v>
      </c>
      <c r="R96" s="79"/>
      <c r="S96" s="67"/>
      <c r="T96" s="67"/>
      <c r="U96" s="67"/>
    </row>
    <row r="97" spans="1:21" ht="20.100000000000001" customHeight="1">
      <c r="A97" s="18">
        <f>IF(Commande!A107&lt;&gt;"",Commande!A107,"")</f>
        <v>3662</v>
      </c>
      <c r="B97" s="19" t="str">
        <f>IF(Commande!B107&lt;&gt;"",Commande!B107,"")</f>
        <v>BEGONIA DRAGON WING</v>
      </c>
      <c r="C97" s="19" t="str">
        <f>IF(Commande!C107&lt;&gt;"",Commande!C107,"")</f>
        <v xml:space="preserve">Rouge </v>
      </c>
      <c r="D97" s="30" t="str">
        <f>IF(Commande!D107&lt;&gt;"",Commande!D107,"")</f>
        <v>S</v>
      </c>
      <c r="E97" s="30" t="str">
        <f>IF(Commande!E107&lt;&gt;"",Commande!E107,"")</f>
        <v>M 2 cm X60</v>
      </c>
      <c r="F97" s="29">
        <f>IF(Commande!G107&lt;&gt;"",Commande!G107,"")</f>
        <v>30</v>
      </c>
      <c r="G97" s="29">
        <f>IF(Commande!F107&lt;&gt;"",Commande!F107,"")</f>
        <v>14</v>
      </c>
      <c r="H97" s="29" t="str">
        <f>IF(Commande!H107&lt;&gt;"",Commande!H107,"")</f>
        <v>B</v>
      </c>
      <c r="I97" s="34" t="str">
        <f>IF(Commande!I107&lt;&gt;"",Commande!I107,"")</f>
        <v/>
      </c>
      <c r="J97" s="19" t="str">
        <f>IF(Commande!J107&lt;&gt;"",Commande!J107,"")</f>
        <v>S7</v>
      </c>
      <c r="K97" s="19" t="str">
        <f>IF(Commande!K107&lt;&gt;"",Commande!K107,"")</f>
        <v/>
      </c>
      <c r="L97" s="19" t="str">
        <f>IF(Commande!L107&lt;&gt;"",Commande!L107,"")</f>
        <v>M3</v>
      </c>
      <c r="M97" s="24">
        <f>IF(Commande!M107&lt;&gt;"",Commande!M107,"")</f>
        <v>94</v>
      </c>
      <c r="N97" s="24"/>
      <c r="O97" s="17">
        <f>IF(Commande!O107&lt;&gt;"",Commande!O107,"")</f>
        <v>0</v>
      </c>
      <c r="P97" s="17">
        <f>IF(Commande!P107&lt;&gt;"",Commande!P107,"")</f>
        <v>0</v>
      </c>
      <c r="Q97" s="17">
        <f>IF(Commande!Q107&lt;&gt;"",Commande!Q107,"")</f>
        <v>0</v>
      </c>
      <c r="R97" s="80"/>
      <c r="S97" s="60"/>
      <c r="T97" s="60"/>
      <c r="U97" s="60"/>
    </row>
    <row r="98" spans="1:21" ht="20.100000000000001" customHeight="1">
      <c r="A98" s="61">
        <f>IF(Commande!A108&lt;&gt;"",Commande!A108,"")</f>
        <v>3662</v>
      </c>
      <c r="B98" s="62" t="str">
        <f>IF(Commande!B108&lt;&gt;"",Commande!B108,"")</f>
        <v>BEGONIA DRAGON WING</v>
      </c>
      <c r="C98" s="62" t="str">
        <f>IF(Commande!C108&lt;&gt;"",Commande!C108,"")</f>
        <v xml:space="preserve">Rouge </v>
      </c>
      <c r="D98" s="63" t="str">
        <f>IF(Commande!D108&lt;&gt;"",Commande!D108,"")</f>
        <v>S</v>
      </c>
      <c r="E98" s="63" t="str">
        <f>IF(Commande!E108&lt;&gt;"",Commande!E108,"")</f>
        <v>M 2 cm X144</v>
      </c>
      <c r="F98" s="64">
        <f>IF(Commande!G108&lt;&gt;"",Commande!G108,"")</f>
        <v>144</v>
      </c>
      <c r="G98" s="64">
        <f>IF(Commande!F108&lt;&gt;"",Commande!F108,"")</f>
        <v>14</v>
      </c>
      <c r="H98" s="64" t="str">
        <f>IF(Commande!H108&lt;&gt;"",Commande!H108,"")</f>
        <v>B</v>
      </c>
      <c r="I98" s="65" t="str">
        <f>IF(Commande!I108&lt;&gt;"",Commande!I108,"")</f>
        <v/>
      </c>
      <c r="J98" s="62" t="str">
        <f>IF(Commande!J108&lt;&gt;"",Commande!J108,"")</f>
        <v>S7</v>
      </c>
      <c r="K98" s="62" t="str">
        <f>IF(Commande!K108&lt;&gt;"",Commande!K108,"")</f>
        <v/>
      </c>
      <c r="L98" s="62" t="str">
        <f>IF(Commande!L108&lt;&gt;"",Commande!L108,"")</f>
        <v>M3</v>
      </c>
      <c r="M98" s="66">
        <f>IF(Commande!M108&lt;&gt;"",Commande!M108,"")</f>
        <v>95</v>
      </c>
      <c r="N98" s="66"/>
      <c r="O98" s="17">
        <f>IF(Commande!O108&lt;&gt;"",Commande!O108,"")</f>
        <v>0</v>
      </c>
      <c r="P98" s="17">
        <f>IF(Commande!P108&lt;&gt;"",Commande!P108,"")</f>
        <v>0</v>
      </c>
      <c r="Q98" s="17">
        <f>IF(Commande!Q108&lt;&gt;"",Commande!Q108,"")</f>
        <v>0</v>
      </c>
      <c r="R98" s="79"/>
      <c r="S98" s="67"/>
      <c r="T98" s="67"/>
      <c r="U98" s="67"/>
    </row>
    <row r="99" spans="1:21" ht="20.100000000000001" customHeight="1">
      <c r="A99" s="18">
        <f>IF(Commande!A109&lt;&gt;"",Commande!A109,"")</f>
        <v>25156</v>
      </c>
      <c r="B99" s="19" t="str">
        <f>IF(Commande!B109&lt;&gt;"",Commande!B109,"")</f>
        <v>BEGONIA DRAGON WING</v>
      </c>
      <c r="C99" s="19" t="str">
        <f>IF(Commande!C109&lt;&gt;"",Commande!C109,"")</f>
        <v>Rouge feuille bronze</v>
      </c>
      <c r="D99" s="30" t="str">
        <f>IF(Commande!D109&lt;&gt;"",Commande!D109,"")</f>
        <v>S</v>
      </c>
      <c r="E99" s="30" t="str">
        <f>IF(Commande!E109&lt;&gt;"",Commande!E109,"")</f>
        <v>M 2 cm X60</v>
      </c>
      <c r="F99" s="29">
        <f>IF(Commande!G109&lt;&gt;"",Commande!G109,"")</f>
        <v>30</v>
      </c>
      <c r="G99" s="29">
        <f>IF(Commande!F109&lt;&gt;"",Commande!F109,"")</f>
        <v>14</v>
      </c>
      <c r="H99" s="29" t="str">
        <f>IF(Commande!H109&lt;&gt;"",Commande!H109,"")</f>
        <v>B</v>
      </c>
      <c r="I99" s="34" t="str">
        <f>IF(Commande!I109&lt;&gt;"",Commande!I109,"")</f>
        <v/>
      </c>
      <c r="J99" s="19" t="str">
        <f>IF(Commande!J109&lt;&gt;"",Commande!J109,"")</f>
        <v>S7</v>
      </c>
      <c r="K99" s="19" t="str">
        <f>IF(Commande!K109&lt;&gt;"",Commande!K109,"")</f>
        <v/>
      </c>
      <c r="L99" s="19" t="str">
        <f>IF(Commande!L109&lt;&gt;"",Commande!L109,"")</f>
        <v>M3</v>
      </c>
      <c r="M99" s="24">
        <f>IF(Commande!M109&lt;&gt;"",Commande!M109,"")</f>
        <v>96</v>
      </c>
      <c r="N99" s="24"/>
      <c r="O99" s="17">
        <f>IF(Commande!O109&lt;&gt;"",Commande!O109,"")</f>
        <v>0</v>
      </c>
      <c r="P99" s="17">
        <f>IF(Commande!P109&lt;&gt;"",Commande!P109,"")</f>
        <v>0</v>
      </c>
      <c r="Q99" s="17">
        <f>IF(Commande!Q109&lt;&gt;"",Commande!Q109,"")</f>
        <v>0</v>
      </c>
      <c r="R99" s="80"/>
      <c r="S99" s="60"/>
      <c r="T99" s="60"/>
      <c r="U99" s="60"/>
    </row>
    <row r="100" spans="1:21" ht="20.100000000000001" customHeight="1">
      <c r="A100" s="61">
        <f>IF(Commande!A110&lt;&gt;"",Commande!A110,"")</f>
        <v>25156</v>
      </c>
      <c r="B100" s="62" t="str">
        <f>IF(Commande!B110&lt;&gt;"",Commande!B110,"")</f>
        <v>BEGONIA DRAGON WING</v>
      </c>
      <c r="C100" s="62" t="str">
        <f>IF(Commande!C110&lt;&gt;"",Commande!C110,"")</f>
        <v>Rouge feuille bronze</v>
      </c>
      <c r="D100" s="63" t="str">
        <f>IF(Commande!D110&lt;&gt;"",Commande!D110,"")</f>
        <v>S</v>
      </c>
      <c r="E100" s="63" t="str">
        <f>IF(Commande!E110&lt;&gt;"",Commande!E110,"")</f>
        <v>M 2 cm X144</v>
      </c>
      <c r="F100" s="64">
        <f>IF(Commande!G110&lt;&gt;"",Commande!G110,"")</f>
        <v>144</v>
      </c>
      <c r="G100" s="64">
        <f>IF(Commande!F110&lt;&gt;"",Commande!F110,"")</f>
        <v>14</v>
      </c>
      <c r="H100" s="64" t="str">
        <f>IF(Commande!H110&lt;&gt;"",Commande!H110,"")</f>
        <v>B</v>
      </c>
      <c r="I100" s="65" t="str">
        <f>IF(Commande!I110&lt;&gt;"",Commande!I110,"")</f>
        <v/>
      </c>
      <c r="J100" s="62" t="str">
        <f>IF(Commande!J110&lt;&gt;"",Commande!J110,"")</f>
        <v>S7</v>
      </c>
      <c r="K100" s="62" t="str">
        <f>IF(Commande!K110&lt;&gt;"",Commande!K110,"")</f>
        <v/>
      </c>
      <c r="L100" s="62" t="str">
        <f>IF(Commande!L110&lt;&gt;"",Commande!L110,"")</f>
        <v>M3</v>
      </c>
      <c r="M100" s="66">
        <f>IF(Commande!M110&lt;&gt;"",Commande!M110,"")</f>
        <v>97</v>
      </c>
      <c r="N100" s="66"/>
      <c r="O100" s="17">
        <f>IF(Commande!O110&lt;&gt;"",Commande!O110,"")</f>
        <v>0</v>
      </c>
      <c r="P100" s="17">
        <f>IF(Commande!P110&lt;&gt;"",Commande!P110,"")</f>
        <v>0</v>
      </c>
      <c r="Q100" s="17">
        <f>IF(Commande!Q110&lt;&gt;"",Commande!Q110,"")</f>
        <v>0</v>
      </c>
      <c r="R100" s="79"/>
      <c r="S100" s="67"/>
      <c r="T100" s="67"/>
      <c r="U100" s="67"/>
    </row>
    <row r="101" spans="1:21" ht="20.100000000000001" customHeight="1">
      <c r="A101" s="140">
        <f>IF(Commande!A111&lt;&gt;"",Commande!A111,"")</f>
        <v>25924</v>
      </c>
      <c r="B101" s="141" t="str">
        <f>IF(Commande!B111&lt;&gt;"",Commande!B111,"")</f>
        <v>BENOITE (GEUM)</v>
      </c>
      <c r="C101" s="141" t="str">
        <f>IF(Commande!C111&lt;&gt;"",Commande!C111,"")</f>
        <v>Mrs Bradshaw (rouge)</v>
      </c>
      <c r="D101" s="142" t="str">
        <f>IF(Commande!D111&lt;&gt;"",Commande!D111,"")</f>
        <v>S</v>
      </c>
      <c r="E101" s="142" t="str">
        <f>IF(Commande!E111&lt;&gt;"",Commande!E111,"")</f>
        <v>M 3 cm X60</v>
      </c>
      <c r="F101" s="143">
        <f>IF(Commande!G111&lt;&gt;"",Commande!G111,"")</f>
        <v>30</v>
      </c>
      <c r="G101" s="143">
        <f>IF(Commande!F111&lt;&gt;"",Commande!F111,"")</f>
        <v>8</v>
      </c>
      <c r="H101" s="143" t="str">
        <f>IF(Commande!H111&lt;&gt;"",Commande!H111,"")</f>
        <v xml:space="preserve">C  </v>
      </c>
      <c r="I101" s="144" t="str">
        <f>IF(Commande!I111&lt;&gt;"",Commande!I111,"")</f>
        <v/>
      </c>
      <c r="J101" s="145" t="str">
        <f>IF(Commande!J111&lt;&gt;"",Commande!J111,"")</f>
        <v>S3B</v>
      </c>
      <c r="K101" s="141" t="str">
        <f>IF(Commande!K111&lt;&gt;"",Commande!K111,"")</f>
        <v/>
      </c>
      <c r="L101" s="141" t="str">
        <f>IF(Commande!L111&lt;&gt;"",Commande!L111,"")</f>
        <v>M3</v>
      </c>
      <c r="M101" s="145">
        <f>IF(Commande!M111&lt;&gt;"",Commande!M111,"")</f>
        <v>98</v>
      </c>
      <c r="N101" s="145"/>
      <c r="O101" s="17">
        <f>IF(Commande!O111&lt;&gt;"",Commande!O111,"")</f>
        <v>0</v>
      </c>
      <c r="P101" s="17">
        <f>IF(Commande!P111&lt;&gt;"",Commande!P111,"")</f>
        <v>0</v>
      </c>
      <c r="Q101" s="17">
        <f>IF(Commande!Q111&lt;&gt;"",Commande!Q111,"")</f>
        <v>0</v>
      </c>
      <c r="R101" s="146"/>
      <c r="S101" s="147"/>
      <c r="T101" s="147"/>
      <c r="U101" s="147"/>
    </row>
    <row r="102" spans="1:21" ht="20.100000000000001" customHeight="1">
      <c r="A102" s="122" t="str">
        <f>IF(Commande!A112&lt;&gt;"",Commande!A112,"")</f>
        <v/>
      </c>
      <c r="B102" s="128" t="str">
        <f>IF(Commande!B112&lt;&gt;"",Commande!B112,"")</f>
        <v>C</v>
      </c>
      <c r="C102" s="123" t="str">
        <f>IF(Commande!C112&lt;&gt;"",Commande!C112,"")</f>
        <v/>
      </c>
      <c r="D102" s="124" t="str">
        <f>IF(Commande!D112&lt;&gt;"",Commande!D112,"")</f>
        <v/>
      </c>
      <c r="E102" s="124" t="str">
        <f>IF(Commande!E112&lt;&gt;"",Commande!E112,"")</f>
        <v/>
      </c>
      <c r="F102" s="124" t="str">
        <f>IF(Commande!G112&lt;&gt;"",Commande!G112,"")</f>
        <v/>
      </c>
      <c r="G102" s="124" t="str">
        <f>IF(Commande!F112&lt;&gt;"",Commande!F112,"")</f>
        <v/>
      </c>
      <c r="H102" s="124" t="str">
        <f>IF(Commande!H112&lt;&gt;"",Commande!H112,"")</f>
        <v/>
      </c>
      <c r="I102" s="125" t="str">
        <f>IF(Commande!I112&lt;&gt;"",Commande!I112,"")</f>
        <v/>
      </c>
      <c r="J102" s="123" t="str">
        <f>IF(Commande!J112&lt;&gt;"",Commande!J112,"")</f>
        <v>L</v>
      </c>
      <c r="K102" s="123" t="str">
        <f>IF(Commande!K112&lt;&gt;"",Commande!K112,"")</f>
        <v/>
      </c>
      <c r="L102" s="123" t="str">
        <f>IF(Commande!L112&lt;&gt;"",Commande!L112,"")</f>
        <v/>
      </c>
      <c r="M102" s="123">
        <f>IF(Commande!M112&lt;&gt;"",Commande!M112,"")</f>
        <v>99</v>
      </c>
      <c r="N102" s="123"/>
      <c r="O102" s="17" t="str">
        <f>IF(Commande!O112&lt;&gt;"",Commande!O112,"")</f>
        <v/>
      </c>
      <c r="P102" s="17" t="str">
        <f>IF(Commande!P112&lt;&gt;"",Commande!P112,"")</f>
        <v/>
      </c>
      <c r="Q102" s="17" t="str">
        <f>IF(Commande!Q112&lt;&gt;"",Commande!Q112,"")</f>
        <v/>
      </c>
      <c r="R102" s="126"/>
      <c r="S102" s="127"/>
      <c r="T102" s="127"/>
      <c r="U102" s="127"/>
    </row>
    <row r="103" spans="1:21" ht="20.100000000000001" customHeight="1">
      <c r="A103" s="140">
        <f>IF(Commande!A113&lt;&gt;"",Commande!A113,"")</f>
        <v>15415</v>
      </c>
      <c r="B103" s="141" t="str">
        <f>IF(Commande!B113&lt;&gt;"",Commande!B113,"")</f>
        <v>CAMPANULE DES CARPATES</v>
      </c>
      <c r="C103" s="141" t="str">
        <f>IF(Commande!C113&lt;&gt;"",Commande!C113,"")</f>
        <v>Pearl</v>
      </c>
      <c r="D103" s="142" t="str">
        <f>IF(Commande!D113&lt;&gt;"",Commande!D113,"")</f>
        <v>S</v>
      </c>
      <c r="E103" s="142" t="str">
        <f>IF(Commande!E113&lt;&gt;"",Commande!E113,"")</f>
        <v>M 3 cm X60</v>
      </c>
      <c r="F103" s="143">
        <f>IF(Commande!G113&lt;&gt;"",Commande!G113,"")</f>
        <v>30</v>
      </c>
      <c r="G103" s="143">
        <f>IF(Commande!F113&lt;&gt;"",Commande!F113,"")</f>
        <v>14</v>
      </c>
      <c r="H103" s="143" t="str">
        <f>IF(Commande!H113&lt;&gt;"",Commande!H113,"")</f>
        <v>B</v>
      </c>
      <c r="I103" s="144" t="str">
        <f>IF(Commande!I113&lt;&gt;"",Commande!I113,"")</f>
        <v/>
      </c>
      <c r="J103" s="145" t="str">
        <f>IF(Commande!J113&lt;&gt;"",Commande!J113,"")</f>
        <v>S1</v>
      </c>
      <c r="K103" s="141" t="str">
        <f>IF(Commande!K113&lt;&gt;"",Commande!K113,"")</f>
        <v/>
      </c>
      <c r="L103" s="141" t="str">
        <f>IF(Commande!L113&lt;&gt;"",Commande!L113,"")</f>
        <v>M3</v>
      </c>
      <c r="M103" s="145">
        <f>IF(Commande!M113&lt;&gt;"",Commande!M113,"")</f>
        <v>100</v>
      </c>
      <c r="N103" s="145"/>
      <c r="O103" s="17">
        <f>IF(Commande!O113&lt;&gt;"",Commande!O113,"")</f>
        <v>0</v>
      </c>
      <c r="P103" s="17">
        <f>IF(Commande!P113&lt;&gt;"",Commande!P113,"")</f>
        <v>0</v>
      </c>
      <c r="Q103" s="17">
        <f>IF(Commande!Q113&lt;&gt;"",Commande!Q113,"")</f>
        <v>0</v>
      </c>
      <c r="R103" s="146"/>
      <c r="S103" s="147"/>
      <c r="T103" s="147"/>
      <c r="U103" s="147"/>
    </row>
    <row r="104" spans="1:21" ht="20.100000000000001" customHeight="1">
      <c r="A104" s="148">
        <f>IF(Commande!A114&lt;&gt;"",Commande!A114,"")</f>
        <v>25918</v>
      </c>
      <c r="B104" s="149" t="str">
        <f>IF(Commande!B114&lt;&gt;"",Commande!B114,"")</f>
        <v>CAMPANULE MURALIS</v>
      </c>
      <c r="C104" s="149" t="str">
        <f>IF(Commande!C114&lt;&gt;"",Commande!C114,"")</f>
        <v>Bleu</v>
      </c>
      <c r="D104" s="150" t="str">
        <f>IF(Commande!D114&lt;&gt;"",Commande!D114,"")</f>
        <v>S</v>
      </c>
      <c r="E104" s="150" t="str">
        <f>IF(Commande!E114&lt;&gt;"",Commande!E114,"")</f>
        <v>M 3 cm X60</v>
      </c>
      <c r="F104" s="151">
        <f>IF(Commande!G114&lt;&gt;"",Commande!G114,"")</f>
        <v>30</v>
      </c>
      <c r="G104" s="151">
        <f>IF(Commande!F114&lt;&gt;"",Commande!F114,"")</f>
        <v>14</v>
      </c>
      <c r="H104" s="151" t="str">
        <f>IF(Commande!H114&lt;&gt;"",Commande!H114,"")</f>
        <v>E</v>
      </c>
      <c r="I104" s="152" t="str">
        <f>IF(Commande!I114&lt;&gt;"",Commande!I114,"")</f>
        <v/>
      </c>
      <c r="J104" s="149" t="str">
        <f>IF(Commande!J114&lt;&gt;"",Commande!J114,"")</f>
        <v>S3B</v>
      </c>
      <c r="K104" s="149" t="str">
        <f>IF(Commande!K114&lt;&gt;"",Commande!K114,"")</f>
        <v/>
      </c>
      <c r="L104" s="149" t="str">
        <f>IF(Commande!L114&lt;&gt;"",Commande!L114,"")</f>
        <v>M3</v>
      </c>
      <c r="M104" s="153">
        <f>IF(Commande!M114&lt;&gt;"",Commande!M114,"")</f>
        <v>101</v>
      </c>
      <c r="N104" s="153"/>
      <c r="O104" s="17">
        <f>IF(Commande!O114&lt;&gt;"",Commande!O114,"")</f>
        <v>0</v>
      </c>
      <c r="P104" s="17">
        <f>IF(Commande!P114&lt;&gt;"",Commande!P114,"")</f>
        <v>0</v>
      </c>
      <c r="Q104" s="17">
        <f>IF(Commande!Q114&lt;&gt;"",Commande!Q114,"")</f>
        <v>0</v>
      </c>
      <c r="R104" s="154"/>
      <c r="S104" s="155"/>
      <c r="T104" s="155"/>
      <c r="U104" s="155"/>
    </row>
    <row r="105" spans="1:21" ht="20.100000000000001" customHeight="1">
      <c r="A105" s="140">
        <f>IF(Commande!A115&lt;&gt;"",Commande!A115,"")</f>
        <v>25919</v>
      </c>
      <c r="B105" s="141" t="str">
        <f>IF(Commande!B115&lt;&gt;"",Commande!B115,"")</f>
        <v>CERASTIUM</v>
      </c>
      <c r="C105" s="141" t="str">
        <f>IF(Commande!C115&lt;&gt;"",Commande!C115,"")</f>
        <v>Tomentosum</v>
      </c>
      <c r="D105" s="142" t="str">
        <f>IF(Commande!D115&lt;&gt;"",Commande!D115,"")</f>
        <v>S</v>
      </c>
      <c r="E105" s="142" t="str">
        <f>IF(Commande!E115&lt;&gt;"",Commande!E115,"")</f>
        <v>M 3 cm X60</v>
      </c>
      <c r="F105" s="143">
        <f>IF(Commande!G115&lt;&gt;"",Commande!G115,"")</f>
        <v>30</v>
      </c>
      <c r="G105" s="143">
        <f>IF(Commande!F115&lt;&gt;"",Commande!F115,"")</f>
        <v>7</v>
      </c>
      <c r="H105" s="143" t="str">
        <f>IF(Commande!H115&lt;&gt;"",Commande!H115,"")</f>
        <v>H</v>
      </c>
      <c r="I105" s="144" t="str">
        <f>IF(Commande!I115&lt;&gt;"",Commande!I115,"")</f>
        <v/>
      </c>
      <c r="J105" s="145" t="str">
        <f>IF(Commande!J115&lt;&gt;"",Commande!J115,"")</f>
        <v>S3B</v>
      </c>
      <c r="K105" s="141" t="str">
        <f>IF(Commande!K115&lt;&gt;"",Commande!K115,"")</f>
        <v/>
      </c>
      <c r="L105" s="141" t="str">
        <f>IF(Commande!L115&lt;&gt;"",Commande!L115,"")</f>
        <v>M3</v>
      </c>
      <c r="M105" s="145">
        <f>IF(Commande!M115&lt;&gt;"",Commande!M115,"")</f>
        <v>102</v>
      </c>
      <c r="N105" s="145"/>
      <c r="O105" s="17">
        <f>IF(Commande!O115&lt;&gt;"",Commande!O115,"")</f>
        <v>0</v>
      </c>
      <c r="P105" s="17">
        <f>IF(Commande!P115&lt;&gt;"",Commande!P115,"")</f>
        <v>0</v>
      </c>
      <c r="Q105" s="17">
        <f>IF(Commande!Q115&lt;&gt;"",Commande!Q115,"")</f>
        <v>0</v>
      </c>
      <c r="R105" s="146"/>
      <c r="S105" s="147"/>
      <c r="T105" s="147"/>
      <c r="U105" s="147"/>
    </row>
    <row r="106" spans="1:21" ht="20.100000000000001" customHeight="1">
      <c r="A106" s="148">
        <f>IF(Commande!A116&lt;&gt;"",Commande!A116,"")</f>
        <v>27526</v>
      </c>
      <c r="B106" s="149" t="str">
        <f>IF(Commande!B116&lt;&gt;"",Commande!B116,"")</f>
        <v>CERATOSTIGMA</v>
      </c>
      <c r="C106" s="149" t="str">
        <f>IF(Commande!C116&lt;&gt;"",Commande!C116,"")</f>
        <v>plumbaginoïdes</v>
      </c>
      <c r="D106" s="150" t="str">
        <f>IF(Commande!D116&lt;&gt;"",Commande!D116,"")</f>
        <v>B</v>
      </c>
      <c r="E106" s="150" t="str">
        <f>IF(Commande!E116&lt;&gt;"",Commande!E116,"")</f>
        <v>M 3 cm X60</v>
      </c>
      <c r="F106" s="151">
        <f>IF(Commande!G116&lt;&gt;"",Commande!G116,"")</f>
        <v>30</v>
      </c>
      <c r="G106" s="151">
        <f>IF(Commande!F116&lt;&gt;"",Commande!F116,"")</f>
        <v>10</v>
      </c>
      <c r="H106" s="151" t="str">
        <f>IF(Commande!H116&lt;&gt;"",Commande!H116,"")</f>
        <v>A</v>
      </c>
      <c r="I106" s="152" t="str">
        <f>IF(Commande!I116&lt;&gt;"",Commande!I116,"")</f>
        <v/>
      </c>
      <c r="J106" s="149" t="str">
        <f>IF(Commande!J116&lt;&gt;"",Commande!J116,"")</f>
        <v>S1</v>
      </c>
      <c r="K106" s="149" t="str">
        <f>IF(Commande!K116&lt;&gt;"",Commande!K116,"")</f>
        <v>NEW</v>
      </c>
      <c r="L106" s="149" t="str">
        <f>IF(Commande!L116&lt;&gt;"",Commande!L116,"")</f>
        <v>M3</v>
      </c>
      <c r="M106" s="153">
        <f>IF(Commande!M116&lt;&gt;"",Commande!M116,"")</f>
        <v>103</v>
      </c>
      <c r="N106" s="153"/>
      <c r="O106" s="17">
        <f>IF(Commande!O116&lt;&gt;"",Commande!O116,"")</f>
        <v>0</v>
      </c>
      <c r="P106" s="17">
        <f>IF(Commande!P116&lt;&gt;"",Commande!P116,"")</f>
        <v>0</v>
      </c>
      <c r="Q106" s="17">
        <f>IF(Commande!Q116&lt;&gt;"",Commande!Q116,"")</f>
        <v>0</v>
      </c>
      <c r="R106" s="154"/>
      <c r="S106" s="155"/>
      <c r="T106" s="155"/>
      <c r="U106" s="155"/>
    </row>
    <row r="107" spans="1:21" ht="20.100000000000001" customHeight="1">
      <c r="A107" s="140">
        <f>IF(Commande!A117&lt;&gt;"",Commande!A117,"")</f>
        <v>2362</v>
      </c>
      <c r="B107" s="141" t="str">
        <f>IF(Commande!B117&lt;&gt;"",Commande!B117,"")</f>
        <v>CONVOLVULUS SABATIUS</v>
      </c>
      <c r="C107" s="141" t="str">
        <f>IF(Commande!C117&lt;&gt;"",Commande!C117,"")</f>
        <v>Compact</v>
      </c>
      <c r="D107" s="142" t="str">
        <f>IF(Commande!D117&lt;&gt;"",Commande!D117,"")</f>
        <v>B</v>
      </c>
      <c r="E107" s="142" t="str">
        <f>IF(Commande!E117&lt;&gt;"",Commande!E117,"")</f>
        <v>M 3 cm X60</v>
      </c>
      <c r="F107" s="143">
        <f>IF(Commande!G117&lt;&gt;"",Commande!G117,"")</f>
        <v>30</v>
      </c>
      <c r="G107" s="143">
        <f>IF(Commande!F117&lt;&gt;"",Commande!F117,"")</f>
        <v>6</v>
      </c>
      <c r="H107" s="143" t="str">
        <f>IF(Commande!H117&lt;&gt;"",Commande!H117,"")</f>
        <v>B</v>
      </c>
      <c r="I107" s="144" t="str">
        <f>IF(Commande!I117&lt;&gt;"",Commande!I117,"")</f>
        <v/>
      </c>
      <c r="J107" s="145" t="str">
        <f>IF(Commande!J117&lt;&gt;"",Commande!J117,"")</f>
        <v>S10</v>
      </c>
      <c r="K107" s="141" t="str">
        <f>IF(Commande!K117&lt;&gt;"",Commande!K117,"")</f>
        <v/>
      </c>
      <c r="L107" s="141" t="str">
        <f>IF(Commande!L117&lt;&gt;"",Commande!L117,"")</f>
        <v>M3</v>
      </c>
      <c r="M107" s="145">
        <f>IF(Commande!M117&lt;&gt;"",Commande!M117,"")</f>
        <v>104</v>
      </c>
      <c r="N107" s="145"/>
      <c r="O107" s="17">
        <f>IF(Commande!O117&lt;&gt;"",Commande!O117,"")</f>
        <v>0</v>
      </c>
      <c r="P107" s="17">
        <f>IF(Commande!P117&lt;&gt;"",Commande!P117,"")</f>
        <v>0</v>
      </c>
      <c r="Q107" s="17">
        <f>IF(Commande!Q117&lt;&gt;"",Commande!Q117,"")</f>
        <v>0</v>
      </c>
      <c r="R107" s="146"/>
      <c r="S107" s="147"/>
      <c r="T107" s="147"/>
      <c r="U107" s="147"/>
    </row>
    <row r="108" spans="1:21" ht="20.100000000000001" customHeight="1">
      <c r="A108" s="148">
        <f>IF(Commande!A118&lt;&gt;"",Commande!A118,"")</f>
        <v>14406</v>
      </c>
      <c r="B108" s="149" t="str">
        <f>IF(Commande!B118&lt;&gt;"",Commande!B118,"")</f>
        <v>COREOPSIS GRANDIFLORA</v>
      </c>
      <c r="C108" s="149" t="str">
        <f>IF(Commande!C118&lt;&gt;"",Commande!C118,"")</f>
        <v>Double the sun</v>
      </c>
      <c r="D108" s="150" t="str">
        <f>IF(Commande!D118&lt;&gt;"",Commande!D118,"")</f>
        <v>S</v>
      </c>
      <c r="E108" s="150" t="str">
        <f>IF(Commande!E118&lt;&gt;"",Commande!E118,"")</f>
        <v>M 3 cm X60</v>
      </c>
      <c r="F108" s="151">
        <f>IF(Commande!G118&lt;&gt;"",Commande!G118,"")</f>
        <v>30</v>
      </c>
      <c r="G108" s="151">
        <f>IF(Commande!F118&lt;&gt;"",Commande!F118,"")</f>
        <v>8</v>
      </c>
      <c r="H108" s="151" t="str">
        <f>IF(Commande!H118&lt;&gt;"",Commande!H118,"")</f>
        <v>B</v>
      </c>
      <c r="I108" s="152" t="str">
        <f>IF(Commande!I118&lt;&gt;"",Commande!I118,"")</f>
        <v/>
      </c>
      <c r="J108" s="149" t="str">
        <f>IF(Commande!J118&lt;&gt;"",Commande!J118,"")</f>
        <v>S2</v>
      </c>
      <c r="K108" s="149" t="str">
        <f>IF(Commande!K118&lt;&gt;"",Commande!K118,"")</f>
        <v/>
      </c>
      <c r="L108" s="149" t="str">
        <f>IF(Commande!L118&lt;&gt;"",Commande!L118,"")</f>
        <v>M3</v>
      </c>
      <c r="M108" s="153">
        <f>IF(Commande!M118&lt;&gt;"",Commande!M118,"")</f>
        <v>105</v>
      </c>
      <c r="N108" s="153"/>
      <c r="O108" s="17">
        <f>IF(Commande!O118&lt;&gt;"",Commande!O118,"")</f>
        <v>0</v>
      </c>
      <c r="P108" s="17">
        <f>IF(Commande!P118&lt;&gt;"",Commande!P118,"")</f>
        <v>0</v>
      </c>
      <c r="Q108" s="17">
        <f>IF(Commande!Q118&lt;&gt;"",Commande!Q118,"")</f>
        <v>0</v>
      </c>
      <c r="R108" s="154"/>
      <c r="S108" s="155"/>
      <c r="T108" s="155"/>
      <c r="U108" s="155"/>
    </row>
    <row r="109" spans="1:21" ht="20.100000000000001" customHeight="1">
      <c r="A109" s="140">
        <f>IF(Commande!A119&lt;&gt;"",Commande!A119,"")</f>
        <v>13676</v>
      </c>
      <c r="B109" s="141" t="str">
        <f>IF(Commande!B119&lt;&gt;"",Commande!B119,"")</f>
        <v>COREOPSIS GRANDIFLORA</v>
      </c>
      <c r="C109" s="141" t="str">
        <f>IF(Commande!C119&lt;&gt;"",Commande!C119,"")</f>
        <v>Sunkiss</v>
      </c>
      <c r="D109" s="142" t="str">
        <f>IF(Commande!D119&lt;&gt;"",Commande!D119,"")</f>
        <v>S</v>
      </c>
      <c r="E109" s="142" t="str">
        <f>IF(Commande!E119&lt;&gt;"",Commande!E119,"")</f>
        <v>M 3 cm X60</v>
      </c>
      <c r="F109" s="143">
        <f>IF(Commande!G119&lt;&gt;"",Commande!G119,"")</f>
        <v>30</v>
      </c>
      <c r="G109" s="143">
        <f>IF(Commande!F119&lt;&gt;"",Commande!F119,"")</f>
        <v>8</v>
      </c>
      <c r="H109" s="143" t="str">
        <f>IF(Commande!H119&lt;&gt;"",Commande!H119,"")</f>
        <v>B</v>
      </c>
      <c r="I109" s="144" t="str">
        <f>IF(Commande!I119&lt;&gt;"",Commande!I119,"")</f>
        <v/>
      </c>
      <c r="J109" s="145" t="str">
        <f>IF(Commande!J119&lt;&gt;"",Commande!J119,"")</f>
        <v>S2</v>
      </c>
      <c r="K109" s="141" t="str">
        <f>IF(Commande!K119&lt;&gt;"",Commande!K119,"")</f>
        <v/>
      </c>
      <c r="L109" s="141" t="str">
        <f>IF(Commande!L119&lt;&gt;"",Commande!L119,"")</f>
        <v>M3</v>
      </c>
      <c r="M109" s="145">
        <f>IF(Commande!M119&lt;&gt;"",Commande!M119,"")</f>
        <v>106</v>
      </c>
      <c r="N109" s="145"/>
      <c r="O109" s="17">
        <f>IF(Commande!O119&lt;&gt;"",Commande!O119,"")</f>
        <v>0</v>
      </c>
      <c r="P109" s="17">
        <f>IF(Commande!P119&lt;&gt;"",Commande!P119,"")</f>
        <v>0</v>
      </c>
      <c r="Q109" s="17">
        <f>IF(Commande!Q119&lt;&gt;"",Commande!Q119,"")</f>
        <v>0</v>
      </c>
      <c r="R109" s="146"/>
      <c r="S109" s="147"/>
      <c r="T109" s="147"/>
      <c r="U109" s="147"/>
    </row>
    <row r="110" spans="1:21" ht="20.100000000000001" customHeight="1">
      <c r="A110" s="148">
        <f>IF(Commande!A120&lt;&gt;"",Commande!A120,"")</f>
        <v>23427</v>
      </c>
      <c r="B110" s="149" t="str">
        <f>IF(Commande!B120&lt;&gt;"",Commande!B120,"")</f>
        <v>COREOPSIS SOLANNA</v>
      </c>
      <c r="C110" s="149" t="str">
        <f>IF(Commande!C120&lt;&gt;"",Commande!C120,"")</f>
        <v>Bright Touch</v>
      </c>
      <c r="D110" s="150" t="str">
        <f>IF(Commande!D120&lt;&gt;"",Commande!D120,"")</f>
        <v>B</v>
      </c>
      <c r="E110" s="150" t="str">
        <f>IF(Commande!E120&lt;&gt;"",Commande!E120,"")</f>
        <v>M 3 cm X60</v>
      </c>
      <c r="F110" s="151">
        <f>IF(Commande!G120&lt;&gt;"",Commande!G120,"")</f>
        <v>30</v>
      </c>
      <c r="G110" s="151">
        <f>IF(Commande!F120&lt;&gt;"",Commande!F120,"")</f>
        <v>6</v>
      </c>
      <c r="H110" s="151" t="str">
        <f>IF(Commande!H120&lt;&gt;"",Commande!H120,"")</f>
        <v>A</v>
      </c>
      <c r="I110" s="152">
        <f>IF(Commande!I120&lt;&gt;"",Commande!I120,"")</f>
        <v>0.11</v>
      </c>
      <c r="J110" s="149" t="str">
        <f>IF(Commande!J120&lt;&gt;"",Commande!J120,"")</f>
        <v>S7</v>
      </c>
      <c r="K110" s="149" t="str">
        <f>IF(Commande!K120&lt;&gt;"",Commande!K120,"")</f>
        <v/>
      </c>
      <c r="L110" s="149" t="str">
        <f>IF(Commande!L120&lt;&gt;"",Commande!L120,"")</f>
        <v>M3</v>
      </c>
      <c r="M110" s="153">
        <f>IF(Commande!M120&lt;&gt;"",Commande!M120,"")</f>
        <v>107</v>
      </c>
      <c r="N110" s="153"/>
      <c r="O110" s="17">
        <f>IF(Commande!O120&lt;&gt;"",Commande!O120,"")</f>
        <v>0</v>
      </c>
      <c r="P110" s="17">
        <f>IF(Commande!P120&lt;&gt;"",Commande!P120,"")</f>
        <v>0</v>
      </c>
      <c r="Q110" s="17">
        <f>IF(Commande!Q120&lt;&gt;"",Commande!Q120,"")</f>
        <v>0</v>
      </c>
      <c r="R110" s="154"/>
      <c r="S110" s="155"/>
      <c r="T110" s="155"/>
      <c r="U110" s="155"/>
    </row>
    <row r="111" spans="1:21" ht="20.100000000000001" customHeight="1">
      <c r="A111" s="140">
        <f>IF(Commande!A121&lt;&gt;"",Commande!A121,"")</f>
        <v>25241</v>
      </c>
      <c r="B111" s="141" t="str">
        <f>IF(Commande!B121&lt;&gt;"",Commande!B121,"")</f>
        <v>COREOPSIS SOLANNA</v>
      </c>
      <c r="C111" s="141" t="str">
        <f>IF(Commande!C121&lt;&gt;"",Commande!C121,"")</f>
        <v>Golden Sphere</v>
      </c>
      <c r="D111" s="142" t="str">
        <f>IF(Commande!D121&lt;&gt;"",Commande!D121,"")</f>
        <v>B</v>
      </c>
      <c r="E111" s="142" t="str">
        <f>IF(Commande!E121&lt;&gt;"",Commande!E121,"")</f>
        <v>M 3 cm X60</v>
      </c>
      <c r="F111" s="143">
        <f>IF(Commande!G121&lt;&gt;"",Commande!G121,"")</f>
        <v>30</v>
      </c>
      <c r="G111" s="143">
        <f>IF(Commande!F121&lt;&gt;"",Commande!F121,"")</f>
        <v>6</v>
      </c>
      <c r="H111" s="143" t="str">
        <f>IF(Commande!H121&lt;&gt;"",Commande!H121,"")</f>
        <v>A</v>
      </c>
      <c r="I111" s="144">
        <f>IF(Commande!I121&lt;&gt;"",Commande!I121,"")</f>
        <v>0.11</v>
      </c>
      <c r="J111" s="145" t="str">
        <f>IF(Commande!J121&lt;&gt;"",Commande!J121,"")</f>
        <v>S7</v>
      </c>
      <c r="K111" s="141" t="str">
        <f>IF(Commande!K121&lt;&gt;"",Commande!K121,"")</f>
        <v/>
      </c>
      <c r="L111" s="141" t="str">
        <f>IF(Commande!L121&lt;&gt;"",Commande!L121,"")</f>
        <v>M3</v>
      </c>
      <c r="M111" s="145">
        <f>IF(Commande!M121&lt;&gt;"",Commande!M121,"")</f>
        <v>108</v>
      </c>
      <c r="N111" s="145"/>
      <c r="O111" s="17">
        <f>IF(Commande!O121&lt;&gt;"",Commande!O121,"")</f>
        <v>0</v>
      </c>
      <c r="P111" s="17">
        <f>IF(Commande!P121&lt;&gt;"",Commande!P121,"")</f>
        <v>0</v>
      </c>
      <c r="Q111" s="17">
        <f>IF(Commande!Q121&lt;&gt;"",Commande!Q121,"")</f>
        <v>0</v>
      </c>
      <c r="R111" s="146"/>
      <c r="S111" s="147"/>
      <c r="T111" s="147"/>
      <c r="U111" s="147"/>
    </row>
    <row r="112" spans="1:21" ht="20.100000000000001" customHeight="1">
      <c r="A112" s="122" t="str">
        <f>IF(Commande!A122&lt;&gt;"",Commande!A122,"")</f>
        <v/>
      </c>
      <c r="B112" s="128" t="str">
        <f>IF(Commande!B122&lt;&gt;"",Commande!B122,"")</f>
        <v>D</v>
      </c>
      <c r="C112" s="123" t="str">
        <f>IF(Commande!C122&lt;&gt;"",Commande!C122,"")</f>
        <v/>
      </c>
      <c r="D112" s="124" t="str">
        <f>IF(Commande!D122&lt;&gt;"",Commande!D122,"")</f>
        <v/>
      </c>
      <c r="E112" s="124" t="str">
        <f>IF(Commande!E122&lt;&gt;"",Commande!E122,"")</f>
        <v/>
      </c>
      <c r="F112" s="124" t="str">
        <f>IF(Commande!G122&lt;&gt;"",Commande!G122,"")</f>
        <v/>
      </c>
      <c r="G112" s="124" t="str">
        <f>IF(Commande!F122&lt;&gt;"",Commande!F122,"")</f>
        <v/>
      </c>
      <c r="H112" s="124" t="str">
        <f>IF(Commande!H122&lt;&gt;"",Commande!H122,"")</f>
        <v/>
      </c>
      <c r="I112" s="125" t="str">
        <f>IF(Commande!I122&lt;&gt;"",Commande!I122,"")</f>
        <v/>
      </c>
      <c r="J112" s="123" t="str">
        <f>IF(Commande!J122&lt;&gt;"",Commande!J122,"")</f>
        <v>L</v>
      </c>
      <c r="K112" s="123" t="str">
        <f>IF(Commande!K122&lt;&gt;"",Commande!K122,"")</f>
        <v/>
      </c>
      <c r="L112" s="123" t="str">
        <f>IF(Commande!L122&lt;&gt;"",Commande!L122,"")</f>
        <v/>
      </c>
      <c r="M112" s="123">
        <f>IF(Commande!M122&lt;&gt;"",Commande!M122,"")</f>
        <v>109</v>
      </c>
      <c r="N112" s="123"/>
      <c r="O112" s="17" t="str">
        <f>IF(Commande!O122&lt;&gt;"",Commande!O122,"")</f>
        <v/>
      </c>
      <c r="P112" s="17" t="str">
        <f>IF(Commande!P122&lt;&gt;"",Commande!P122,"")</f>
        <v/>
      </c>
      <c r="Q112" s="17" t="str">
        <f>IF(Commande!Q122&lt;&gt;"",Commande!Q122,"")</f>
        <v/>
      </c>
      <c r="R112" s="126"/>
      <c r="S112" s="127"/>
      <c r="T112" s="127"/>
      <c r="U112" s="127"/>
    </row>
    <row r="113" spans="1:21" ht="20.100000000000001" customHeight="1">
      <c r="A113" s="140">
        <f>IF(Commande!A123&lt;&gt;"",Commande!A123,"")</f>
        <v>2364</v>
      </c>
      <c r="B113" s="141" t="str">
        <f>IF(Commande!B123&lt;&gt;"",Commande!B123,"")</f>
        <v>DELOSPERMA (Ficoïde classique)</v>
      </c>
      <c r="C113" s="141" t="str">
        <f>IF(Commande!C123&lt;&gt;"",Commande!C123,"")</f>
        <v>Jaune</v>
      </c>
      <c r="D113" s="142" t="str">
        <f>IF(Commande!D123&lt;&gt;"",Commande!D123,"")</f>
        <v>B</v>
      </c>
      <c r="E113" s="142" t="str">
        <f>IF(Commande!E123&lt;&gt;"",Commande!E123,"")</f>
        <v>M 3 cm X60</v>
      </c>
      <c r="F113" s="143">
        <f>IF(Commande!G123&lt;&gt;"",Commande!G123,"")</f>
        <v>30</v>
      </c>
      <c r="G113" s="143">
        <f>IF(Commande!F123&lt;&gt;"",Commande!F123,"")</f>
        <v>6</v>
      </c>
      <c r="H113" s="143" t="str">
        <f>IF(Commande!H123&lt;&gt;"",Commande!H123,"")</f>
        <v>B</v>
      </c>
      <c r="I113" s="144" t="str">
        <f>IF(Commande!I123&lt;&gt;"",Commande!I123,"")</f>
        <v/>
      </c>
      <c r="J113" s="145" t="str">
        <f>IF(Commande!J123&lt;&gt;"",Commande!J123,"")</f>
        <v>S1</v>
      </c>
      <c r="K113" s="141" t="str">
        <f>IF(Commande!K123&lt;&gt;"",Commande!K123,"")</f>
        <v/>
      </c>
      <c r="L113" s="141" t="str">
        <f>IF(Commande!L123&lt;&gt;"",Commande!L123,"")</f>
        <v>M3</v>
      </c>
      <c r="M113" s="145">
        <f>IF(Commande!M123&lt;&gt;"",Commande!M123,"")</f>
        <v>110</v>
      </c>
      <c r="N113" s="145"/>
      <c r="O113" s="17">
        <f>IF(Commande!O123&lt;&gt;"",Commande!O123,"")</f>
        <v>0</v>
      </c>
      <c r="P113" s="17">
        <f>IF(Commande!P123&lt;&gt;"",Commande!P123,"")</f>
        <v>0</v>
      </c>
      <c r="Q113" s="17">
        <f>IF(Commande!Q123&lt;&gt;"",Commande!Q123,"")</f>
        <v>0</v>
      </c>
      <c r="R113" s="146"/>
      <c r="S113" s="147"/>
      <c r="T113" s="147"/>
      <c r="U113" s="147"/>
    </row>
    <row r="114" spans="1:21" ht="20.100000000000001" customHeight="1">
      <c r="A114" s="148">
        <f>IF(Commande!A124&lt;&gt;"",Commande!A124,"")</f>
        <v>2365</v>
      </c>
      <c r="B114" s="149" t="str">
        <f>IF(Commande!B124&lt;&gt;"",Commande!B124,"")</f>
        <v>DELOSPERMA (Ficoïde classique)</v>
      </c>
      <c r="C114" s="149" t="str">
        <f>IF(Commande!C124&lt;&gt;"",Commande!C124,"")</f>
        <v>Orange</v>
      </c>
      <c r="D114" s="150" t="str">
        <f>IF(Commande!D124&lt;&gt;"",Commande!D124,"")</f>
        <v>B</v>
      </c>
      <c r="E114" s="150" t="str">
        <f>IF(Commande!E124&lt;&gt;"",Commande!E124,"")</f>
        <v>M 3 cm X60</v>
      </c>
      <c r="F114" s="151">
        <f>IF(Commande!G124&lt;&gt;"",Commande!G124,"")</f>
        <v>30</v>
      </c>
      <c r="G114" s="151">
        <f>IF(Commande!F124&lt;&gt;"",Commande!F124,"")</f>
        <v>6</v>
      </c>
      <c r="H114" s="151" t="str">
        <f>IF(Commande!H124&lt;&gt;"",Commande!H124,"")</f>
        <v>B</v>
      </c>
      <c r="I114" s="152" t="str">
        <f>IF(Commande!I124&lt;&gt;"",Commande!I124,"")</f>
        <v/>
      </c>
      <c r="J114" s="149" t="str">
        <f>IF(Commande!J124&lt;&gt;"",Commande!J124,"")</f>
        <v>S1</v>
      </c>
      <c r="K114" s="149" t="str">
        <f>IF(Commande!K124&lt;&gt;"",Commande!K124,"")</f>
        <v/>
      </c>
      <c r="L114" s="149" t="str">
        <f>IF(Commande!L124&lt;&gt;"",Commande!L124,"")</f>
        <v>M3</v>
      </c>
      <c r="M114" s="153">
        <f>IF(Commande!M124&lt;&gt;"",Commande!M124,"")</f>
        <v>111</v>
      </c>
      <c r="N114" s="153"/>
      <c r="O114" s="17">
        <f>IF(Commande!O124&lt;&gt;"",Commande!O124,"")</f>
        <v>0</v>
      </c>
      <c r="P114" s="17">
        <f>IF(Commande!P124&lt;&gt;"",Commande!P124,"")</f>
        <v>0</v>
      </c>
      <c r="Q114" s="17">
        <f>IF(Commande!Q124&lt;&gt;"",Commande!Q124,"")</f>
        <v>0</v>
      </c>
      <c r="R114" s="154"/>
      <c r="S114" s="155"/>
      <c r="T114" s="155"/>
      <c r="U114" s="155"/>
    </row>
    <row r="115" spans="1:21" ht="20.100000000000001" customHeight="1">
      <c r="A115" s="140">
        <f>IF(Commande!A125&lt;&gt;"",Commande!A125,"")</f>
        <v>2366</v>
      </c>
      <c r="B115" s="141" t="str">
        <f>IF(Commande!B125&lt;&gt;"",Commande!B125,"")</f>
        <v>DELOSPERMA (Ficoïde classique)</v>
      </c>
      <c r="C115" s="141" t="str">
        <f>IF(Commande!C125&lt;&gt;"",Commande!C125,"")</f>
        <v>Rose</v>
      </c>
      <c r="D115" s="142" t="str">
        <f>IF(Commande!D125&lt;&gt;"",Commande!D125,"")</f>
        <v>B</v>
      </c>
      <c r="E115" s="142" t="str">
        <f>IF(Commande!E125&lt;&gt;"",Commande!E125,"")</f>
        <v>M 3 cm X60</v>
      </c>
      <c r="F115" s="143">
        <f>IF(Commande!G125&lt;&gt;"",Commande!G125,"")</f>
        <v>30</v>
      </c>
      <c r="G115" s="143">
        <f>IF(Commande!F125&lt;&gt;"",Commande!F125,"")</f>
        <v>6</v>
      </c>
      <c r="H115" s="143" t="str">
        <f>IF(Commande!H125&lt;&gt;"",Commande!H125,"")</f>
        <v>B</v>
      </c>
      <c r="I115" s="144" t="str">
        <f>IF(Commande!I125&lt;&gt;"",Commande!I125,"")</f>
        <v/>
      </c>
      <c r="J115" s="145" t="str">
        <f>IF(Commande!J125&lt;&gt;"",Commande!J125,"")</f>
        <v>S1</v>
      </c>
      <c r="K115" s="141" t="str">
        <f>IF(Commande!K125&lt;&gt;"",Commande!K125,"")</f>
        <v/>
      </c>
      <c r="L115" s="141" t="str">
        <f>IF(Commande!L125&lt;&gt;"",Commande!L125,"")</f>
        <v>M3</v>
      </c>
      <c r="M115" s="145">
        <f>IF(Commande!M125&lt;&gt;"",Commande!M125,"")</f>
        <v>112</v>
      </c>
      <c r="N115" s="145"/>
      <c r="O115" s="17">
        <f>IF(Commande!O125&lt;&gt;"",Commande!O125,"")</f>
        <v>0</v>
      </c>
      <c r="P115" s="17">
        <f>IF(Commande!P125&lt;&gt;"",Commande!P125,"")</f>
        <v>0</v>
      </c>
      <c r="Q115" s="17">
        <f>IF(Commande!Q125&lt;&gt;"",Commande!Q125,"")</f>
        <v>0</v>
      </c>
      <c r="R115" s="146"/>
      <c r="S115" s="147"/>
      <c r="T115" s="147"/>
      <c r="U115" s="147"/>
    </row>
    <row r="116" spans="1:21" ht="20.100000000000001" customHeight="1">
      <c r="A116" s="148">
        <f>IF(Commande!A126&lt;&gt;"",Commande!A126,"")</f>
        <v>442</v>
      </c>
      <c r="B116" s="149" t="str">
        <f>IF(Commande!B126&lt;&gt;"",Commande!B126,"")</f>
        <v>DELOSPERMA (Ficoïde classique)</v>
      </c>
      <c r="C116" s="149" t="str">
        <f>IF(Commande!C126&lt;&gt;"",Commande!C126,"")</f>
        <v>Violet vivace</v>
      </c>
      <c r="D116" s="150" t="str">
        <f>IF(Commande!D126&lt;&gt;"",Commande!D126,"")</f>
        <v>B</v>
      </c>
      <c r="E116" s="150" t="str">
        <f>IF(Commande!E126&lt;&gt;"",Commande!E126,"")</f>
        <v>M 3 cm X60</v>
      </c>
      <c r="F116" s="151">
        <f>IF(Commande!G126&lt;&gt;"",Commande!G126,"")</f>
        <v>30</v>
      </c>
      <c r="G116" s="151">
        <f>IF(Commande!F126&lt;&gt;"",Commande!F126,"")</f>
        <v>6</v>
      </c>
      <c r="H116" s="151" t="str">
        <f>IF(Commande!H126&lt;&gt;"",Commande!H126,"")</f>
        <v>B</v>
      </c>
      <c r="I116" s="152" t="str">
        <f>IF(Commande!I126&lt;&gt;"",Commande!I126,"")</f>
        <v/>
      </c>
      <c r="J116" s="149" t="str">
        <f>IF(Commande!J126&lt;&gt;"",Commande!J126,"")</f>
        <v>S10</v>
      </c>
      <c r="K116" s="149" t="str">
        <f>IF(Commande!K126&lt;&gt;"",Commande!K126,"")</f>
        <v/>
      </c>
      <c r="L116" s="149" t="str">
        <f>IF(Commande!L126&lt;&gt;"",Commande!L126,"")</f>
        <v>M3</v>
      </c>
      <c r="M116" s="153">
        <f>IF(Commande!M126&lt;&gt;"",Commande!M126,"")</f>
        <v>113</v>
      </c>
      <c r="N116" s="153"/>
      <c r="O116" s="17">
        <f>IF(Commande!O126&lt;&gt;"",Commande!O126,"")</f>
        <v>0</v>
      </c>
      <c r="P116" s="17">
        <f>IF(Commande!P126&lt;&gt;"",Commande!P126,"")</f>
        <v>0</v>
      </c>
      <c r="Q116" s="17">
        <f>IF(Commande!Q126&lt;&gt;"",Commande!Q126,"")</f>
        <v>0</v>
      </c>
      <c r="R116" s="154"/>
      <c r="S116" s="155"/>
      <c r="T116" s="155"/>
      <c r="U116" s="155"/>
    </row>
    <row r="117" spans="1:21" ht="20.100000000000001" customHeight="1">
      <c r="A117" s="140">
        <f>IF(Commande!A127&lt;&gt;"",Commande!A127,"")</f>
        <v>25995</v>
      </c>
      <c r="B117" s="141" t="str">
        <f>IF(Commande!B127&lt;&gt;"",Commande!B127,"")</f>
        <v>DELOSPERMA DESERT DANCER</v>
      </c>
      <c r="C117" s="141" t="str">
        <f>IF(Commande!C127&lt;&gt;"",Commande!C127,"")</f>
        <v>Purple</v>
      </c>
      <c r="D117" s="142" t="str">
        <f>IF(Commande!D127&lt;&gt;"",Commande!D127,"")</f>
        <v>B</v>
      </c>
      <c r="E117" s="142" t="str">
        <f>IF(Commande!E127&lt;&gt;"",Commande!E127,"")</f>
        <v>M 3 cm X60</v>
      </c>
      <c r="F117" s="143">
        <f>IF(Commande!G127&lt;&gt;"",Commande!G127,"")</f>
        <v>30</v>
      </c>
      <c r="G117" s="143">
        <f>IF(Commande!F127&lt;&gt;"",Commande!F127,"")</f>
        <v>6</v>
      </c>
      <c r="H117" s="143" t="str">
        <f>IF(Commande!H127&lt;&gt;"",Commande!H127,"")</f>
        <v>A</v>
      </c>
      <c r="I117" s="144">
        <f>IF(Commande!I127&lt;&gt;"",Commande!I127,"")</f>
        <v>0.2</v>
      </c>
      <c r="J117" s="145" t="str">
        <f>IF(Commande!J127&lt;&gt;"",Commande!J127,"")</f>
        <v>S10</v>
      </c>
      <c r="K117" s="141" t="str">
        <f>IF(Commande!K127&lt;&gt;"",Commande!K127,"")</f>
        <v/>
      </c>
      <c r="L117" s="141" t="str">
        <f>IF(Commande!L127&lt;&gt;"",Commande!L127,"")</f>
        <v>M3</v>
      </c>
      <c r="M117" s="145">
        <f>IF(Commande!M127&lt;&gt;"",Commande!M127,"")</f>
        <v>114</v>
      </c>
      <c r="N117" s="145"/>
      <c r="O117" s="17">
        <f>IF(Commande!O127&lt;&gt;"",Commande!O127,"")</f>
        <v>0</v>
      </c>
      <c r="P117" s="17">
        <f>IF(Commande!P127&lt;&gt;"",Commande!P127,"")</f>
        <v>0</v>
      </c>
      <c r="Q117" s="17">
        <f>IF(Commande!Q127&lt;&gt;"",Commande!Q127,"")</f>
        <v>0</v>
      </c>
      <c r="R117" s="146"/>
      <c r="S117" s="147"/>
      <c r="T117" s="147"/>
      <c r="U117" s="147"/>
    </row>
    <row r="118" spans="1:21" ht="20.100000000000001" customHeight="1">
      <c r="A118" s="148">
        <f>IF(Commande!A128&lt;&gt;"",Commande!A128,"")</f>
        <v>25996</v>
      </c>
      <c r="B118" s="149" t="str">
        <f>IF(Commande!B128&lt;&gt;"",Commande!B128,"")</f>
        <v>DELOSPERMA DESERT DANCER</v>
      </c>
      <c r="C118" s="149" t="str">
        <f>IF(Commande!C128&lt;&gt;"",Commande!C128,"")</f>
        <v>Red</v>
      </c>
      <c r="D118" s="150" t="str">
        <f>IF(Commande!D128&lt;&gt;"",Commande!D128,"")</f>
        <v>B</v>
      </c>
      <c r="E118" s="150" t="str">
        <f>IF(Commande!E128&lt;&gt;"",Commande!E128,"")</f>
        <v>M 3 cm X60</v>
      </c>
      <c r="F118" s="151">
        <f>IF(Commande!G128&lt;&gt;"",Commande!G128,"")</f>
        <v>30</v>
      </c>
      <c r="G118" s="151">
        <f>IF(Commande!F128&lt;&gt;"",Commande!F128,"")</f>
        <v>6</v>
      </c>
      <c r="H118" s="151" t="str">
        <f>IF(Commande!H128&lt;&gt;"",Commande!H128,"")</f>
        <v>A</v>
      </c>
      <c r="I118" s="152">
        <f>IF(Commande!I128&lt;&gt;"",Commande!I128,"")</f>
        <v>0.2</v>
      </c>
      <c r="J118" s="149" t="str">
        <f>IF(Commande!J128&lt;&gt;"",Commande!J128,"")</f>
        <v>S10</v>
      </c>
      <c r="K118" s="149" t="str">
        <f>IF(Commande!K128&lt;&gt;"",Commande!K128,"")</f>
        <v/>
      </c>
      <c r="L118" s="149" t="str">
        <f>IF(Commande!L128&lt;&gt;"",Commande!L128,"")</f>
        <v>M3</v>
      </c>
      <c r="M118" s="153">
        <f>IF(Commande!M128&lt;&gt;"",Commande!M128,"")</f>
        <v>115</v>
      </c>
      <c r="N118" s="153"/>
      <c r="O118" s="17">
        <f>IF(Commande!O128&lt;&gt;"",Commande!O128,"")</f>
        <v>0</v>
      </c>
      <c r="P118" s="17">
        <f>IF(Commande!P128&lt;&gt;"",Commande!P128,"")</f>
        <v>0</v>
      </c>
      <c r="Q118" s="17">
        <f>IF(Commande!Q128&lt;&gt;"",Commande!Q128,"")</f>
        <v>0</v>
      </c>
      <c r="R118" s="154"/>
      <c r="S118" s="155"/>
      <c r="T118" s="155"/>
      <c r="U118" s="155"/>
    </row>
    <row r="119" spans="1:21" ht="20.100000000000001" customHeight="1">
      <c r="A119" s="140">
        <f>IF(Commande!A129&lt;&gt;"",Commande!A129,"")</f>
        <v>23772</v>
      </c>
      <c r="B119" s="141" t="str">
        <f>IF(Commande!B129&lt;&gt;"",Commande!B129,"")</f>
        <v>DELOSPERMA EARLY BIRD</v>
      </c>
      <c r="C119" s="141" t="str">
        <f>IF(Commande!C129&lt;&gt;"",Commande!C129,"")</f>
        <v>Purple</v>
      </c>
      <c r="D119" s="142" t="str">
        <f>IF(Commande!D129&lt;&gt;"",Commande!D129,"")</f>
        <v>B</v>
      </c>
      <c r="E119" s="142" t="str">
        <f>IF(Commande!E129&lt;&gt;"",Commande!E129,"")</f>
        <v>M 3 cm X60</v>
      </c>
      <c r="F119" s="143">
        <f>IF(Commande!G129&lt;&gt;"",Commande!G129,"")</f>
        <v>30</v>
      </c>
      <c r="G119" s="143">
        <f>IF(Commande!F129&lt;&gt;"",Commande!F129,"")</f>
        <v>6</v>
      </c>
      <c r="H119" s="143" t="str">
        <f>IF(Commande!H129&lt;&gt;"",Commande!H129,"")</f>
        <v>B</v>
      </c>
      <c r="I119" s="144">
        <f>IF(Commande!I129&lt;&gt;"",Commande!I129,"")</f>
        <v>7.0000000000000007E-2</v>
      </c>
      <c r="J119" s="145" t="str">
        <f>IF(Commande!J129&lt;&gt;"",Commande!J129,"")</f>
        <v>S10</v>
      </c>
      <c r="K119" s="141" t="str">
        <f>IF(Commande!K129&lt;&gt;"",Commande!K129,"")</f>
        <v/>
      </c>
      <c r="L119" s="141" t="str">
        <f>IF(Commande!L129&lt;&gt;"",Commande!L129,"")</f>
        <v>M3</v>
      </c>
      <c r="M119" s="145">
        <f>IF(Commande!M129&lt;&gt;"",Commande!M129,"")</f>
        <v>116</v>
      </c>
      <c r="N119" s="145"/>
      <c r="O119" s="17">
        <f>IF(Commande!O129&lt;&gt;"",Commande!O129,"")</f>
        <v>0</v>
      </c>
      <c r="P119" s="17">
        <f>IF(Commande!P129&lt;&gt;"",Commande!P129,"")</f>
        <v>0</v>
      </c>
      <c r="Q119" s="17">
        <f>IF(Commande!Q129&lt;&gt;"",Commande!Q129,"")</f>
        <v>0</v>
      </c>
      <c r="R119" s="146"/>
      <c r="S119" s="147"/>
      <c r="T119" s="147"/>
      <c r="U119" s="147"/>
    </row>
    <row r="120" spans="1:21" ht="20.100000000000001" customHeight="1">
      <c r="A120" s="148">
        <f>IF(Commande!A130&lt;&gt;"",Commande!A130,"")</f>
        <v>15575</v>
      </c>
      <c r="B120" s="149" t="str">
        <f>IF(Commande!B130&lt;&gt;"",Commande!B130,"")</f>
        <v>DELOSPERMA JEWEL OF DESERT</v>
      </c>
      <c r="C120" s="149" t="str">
        <f>IF(Commande!C130&lt;&gt;"",Commande!C130,"")</f>
        <v>Amethyst</v>
      </c>
      <c r="D120" s="150" t="str">
        <f>IF(Commande!D130&lt;&gt;"",Commande!D130,"")</f>
        <v>B</v>
      </c>
      <c r="E120" s="150" t="str">
        <f>IF(Commande!E130&lt;&gt;"",Commande!E130,"")</f>
        <v>M 3 cm X60</v>
      </c>
      <c r="F120" s="151">
        <f>IF(Commande!G130&lt;&gt;"",Commande!G130,"")</f>
        <v>30</v>
      </c>
      <c r="G120" s="151">
        <f>IF(Commande!F130&lt;&gt;"",Commande!F130,"")</f>
        <v>6</v>
      </c>
      <c r="H120" s="151" t="str">
        <f>IF(Commande!H130&lt;&gt;"",Commande!H130,"")</f>
        <v xml:space="preserve">A </v>
      </c>
      <c r="I120" s="152">
        <f>IF(Commande!I130&lt;&gt;"",Commande!I130,"")</f>
        <v>0.08</v>
      </c>
      <c r="J120" s="149" t="str">
        <f>IF(Commande!J130&lt;&gt;"",Commande!J130,"")</f>
        <v>S10</v>
      </c>
      <c r="K120" s="149" t="str">
        <f>IF(Commande!K130&lt;&gt;"",Commande!K130,"")</f>
        <v/>
      </c>
      <c r="L120" s="149" t="str">
        <f>IF(Commande!L130&lt;&gt;"",Commande!L130,"")</f>
        <v>M3</v>
      </c>
      <c r="M120" s="153">
        <f>IF(Commande!M130&lt;&gt;"",Commande!M130,"")</f>
        <v>117</v>
      </c>
      <c r="N120" s="153"/>
      <c r="O120" s="17">
        <f>IF(Commande!O130&lt;&gt;"",Commande!O130,"")</f>
        <v>0</v>
      </c>
      <c r="P120" s="17">
        <f>IF(Commande!P130&lt;&gt;"",Commande!P130,"")</f>
        <v>0</v>
      </c>
      <c r="Q120" s="17">
        <f>IF(Commande!Q130&lt;&gt;"",Commande!Q130,"")</f>
        <v>0</v>
      </c>
      <c r="R120" s="154"/>
      <c r="S120" s="155"/>
      <c r="T120" s="155"/>
      <c r="U120" s="155"/>
    </row>
    <row r="121" spans="1:21" ht="20.100000000000001" customHeight="1">
      <c r="A121" s="140">
        <f>IF(Commande!A131&lt;&gt;"",Commande!A131,"")</f>
        <v>15577</v>
      </c>
      <c r="B121" s="141" t="str">
        <f>IF(Commande!B131&lt;&gt;"",Commande!B131,"")</f>
        <v>DELOSPERMA JEWEL OF DESERT</v>
      </c>
      <c r="C121" s="141" t="str">
        <f>IF(Commande!C131&lt;&gt;"",Commande!C131,"")</f>
        <v>Grenade</v>
      </c>
      <c r="D121" s="142" t="str">
        <f>IF(Commande!D131&lt;&gt;"",Commande!D131,"")</f>
        <v>B</v>
      </c>
      <c r="E121" s="142" t="str">
        <f>IF(Commande!E131&lt;&gt;"",Commande!E131,"")</f>
        <v>M 3 cm X60</v>
      </c>
      <c r="F121" s="143">
        <f>IF(Commande!G131&lt;&gt;"",Commande!G131,"")</f>
        <v>30</v>
      </c>
      <c r="G121" s="143">
        <f>IF(Commande!F131&lt;&gt;"",Commande!F131,"")</f>
        <v>6</v>
      </c>
      <c r="H121" s="143" t="str">
        <f>IF(Commande!H131&lt;&gt;"",Commande!H131,"")</f>
        <v xml:space="preserve">A </v>
      </c>
      <c r="I121" s="144">
        <f>IF(Commande!I131&lt;&gt;"",Commande!I131,"")</f>
        <v>0.08</v>
      </c>
      <c r="J121" s="145" t="str">
        <f>IF(Commande!J131&lt;&gt;"",Commande!J131,"")</f>
        <v>S10</v>
      </c>
      <c r="K121" s="141" t="str">
        <f>IF(Commande!K131&lt;&gt;"",Commande!K131,"")</f>
        <v/>
      </c>
      <c r="L121" s="141" t="str">
        <f>IF(Commande!L131&lt;&gt;"",Commande!L131,"")</f>
        <v>M3</v>
      </c>
      <c r="M121" s="145">
        <f>IF(Commande!M131&lt;&gt;"",Commande!M131,"")</f>
        <v>118</v>
      </c>
      <c r="N121" s="145"/>
      <c r="O121" s="17">
        <f>IF(Commande!O131&lt;&gt;"",Commande!O131,"")</f>
        <v>0</v>
      </c>
      <c r="P121" s="17">
        <f>IF(Commande!P131&lt;&gt;"",Commande!P131,"")</f>
        <v>0</v>
      </c>
      <c r="Q121" s="17">
        <f>IF(Commande!Q131&lt;&gt;"",Commande!Q131,"")</f>
        <v>0</v>
      </c>
      <c r="R121" s="146"/>
      <c r="S121" s="147"/>
      <c r="T121" s="147"/>
      <c r="U121" s="147"/>
    </row>
    <row r="122" spans="1:21" ht="20.100000000000001" customHeight="1">
      <c r="A122" s="148">
        <f>IF(Commande!A132&lt;&gt;"",Commande!A132,"")</f>
        <v>15579</v>
      </c>
      <c r="B122" s="149" t="str">
        <f>IF(Commande!B132&lt;&gt;"",Commande!B132,"")</f>
        <v>DELOSPERMA JEWEL OF DESERT</v>
      </c>
      <c r="C122" s="149" t="str">
        <f>IF(Commande!C132&lt;&gt;"",Commande!C132,"")</f>
        <v>Moonstone</v>
      </c>
      <c r="D122" s="150" t="str">
        <f>IF(Commande!D132&lt;&gt;"",Commande!D132,"")</f>
        <v>B</v>
      </c>
      <c r="E122" s="150" t="str">
        <f>IF(Commande!E132&lt;&gt;"",Commande!E132,"")</f>
        <v>M 3 cm X60</v>
      </c>
      <c r="F122" s="151">
        <f>IF(Commande!G132&lt;&gt;"",Commande!G132,"")</f>
        <v>30</v>
      </c>
      <c r="G122" s="151">
        <f>IF(Commande!F132&lt;&gt;"",Commande!F132,"")</f>
        <v>6</v>
      </c>
      <c r="H122" s="151" t="str">
        <f>IF(Commande!H132&lt;&gt;"",Commande!H132,"")</f>
        <v>A</v>
      </c>
      <c r="I122" s="152">
        <f>IF(Commande!I132&lt;&gt;"",Commande!I132,"")</f>
        <v>0.08</v>
      </c>
      <c r="J122" s="149" t="str">
        <f>IF(Commande!J132&lt;&gt;"",Commande!J132,"")</f>
        <v>S10</v>
      </c>
      <c r="K122" s="149" t="str">
        <f>IF(Commande!K132&lt;&gt;"",Commande!K132,"")</f>
        <v/>
      </c>
      <c r="L122" s="149" t="str">
        <f>IF(Commande!L132&lt;&gt;"",Commande!L132,"")</f>
        <v>M3</v>
      </c>
      <c r="M122" s="153">
        <f>IF(Commande!M132&lt;&gt;"",Commande!M132,"")</f>
        <v>119</v>
      </c>
      <c r="N122" s="153"/>
      <c r="O122" s="17">
        <f>IF(Commande!O132&lt;&gt;"",Commande!O132,"")</f>
        <v>0</v>
      </c>
      <c r="P122" s="17">
        <f>IF(Commande!P132&lt;&gt;"",Commande!P132,"")</f>
        <v>0</v>
      </c>
      <c r="Q122" s="17">
        <f>IF(Commande!Q132&lt;&gt;"",Commande!Q132,"")</f>
        <v>0</v>
      </c>
      <c r="R122" s="154"/>
      <c r="S122" s="155"/>
      <c r="T122" s="155"/>
      <c r="U122" s="155"/>
    </row>
    <row r="123" spans="1:21" ht="20.100000000000001" customHeight="1">
      <c r="A123" s="140">
        <f>IF(Commande!A133&lt;&gt;"",Commande!A133,"")</f>
        <v>15581</v>
      </c>
      <c r="B123" s="141" t="str">
        <f>IF(Commande!B133&lt;&gt;"",Commande!B133,"")</f>
        <v>DELOSPERMA JEWEL OF DESERT</v>
      </c>
      <c r="C123" s="141" t="str">
        <f>IF(Commande!C133&lt;&gt;"",Commande!C133,"")</f>
        <v>Opal</v>
      </c>
      <c r="D123" s="142" t="str">
        <f>IF(Commande!D133&lt;&gt;"",Commande!D133,"")</f>
        <v>B</v>
      </c>
      <c r="E123" s="142" t="str">
        <f>IF(Commande!E133&lt;&gt;"",Commande!E133,"")</f>
        <v>M 3 cm X60</v>
      </c>
      <c r="F123" s="143">
        <f>IF(Commande!G133&lt;&gt;"",Commande!G133,"")</f>
        <v>30</v>
      </c>
      <c r="G123" s="143">
        <f>IF(Commande!F133&lt;&gt;"",Commande!F133,"")</f>
        <v>6</v>
      </c>
      <c r="H123" s="143" t="str">
        <f>IF(Commande!H133&lt;&gt;"",Commande!H133,"")</f>
        <v>A</v>
      </c>
      <c r="I123" s="144">
        <f>IF(Commande!I133&lt;&gt;"",Commande!I133,"")</f>
        <v>0.08</v>
      </c>
      <c r="J123" s="145" t="str">
        <f>IF(Commande!J133&lt;&gt;"",Commande!J133,"")</f>
        <v>S10</v>
      </c>
      <c r="K123" s="141" t="str">
        <f>IF(Commande!K133&lt;&gt;"",Commande!K133,"")</f>
        <v/>
      </c>
      <c r="L123" s="141" t="str">
        <f>IF(Commande!L133&lt;&gt;"",Commande!L133,"")</f>
        <v>M3</v>
      </c>
      <c r="M123" s="145">
        <f>IF(Commande!M133&lt;&gt;"",Commande!M133,"")</f>
        <v>120</v>
      </c>
      <c r="N123" s="145"/>
      <c r="O123" s="17">
        <f>IF(Commande!O133&lt;&gt;"",Commande!O133,"")</f>
        <v>0</v>
      </c>
      <c r="P123" s="17">
        <f>IF(Commande!P133&lt;&gt;"",Commande!P133,"")</f>
        <v>0</v>
      </c>
      <c r="Q123" s="17">
        <f>IF(Commande!Q133&lt;&gt;"",Commande!Q133,"")</f>
        <v>0</v>
      </c>
      <c r="R123" s="146"/>
      <c r="S123" s="147"/>
      <c r="T123" s="147"/>
      <c r="U123" s="147"/>
    </row>
    <row r="124" spans="1:21" ht="20.100000000000001" customHeight="1">
      <c r="A124" s="148">
        <f>IF(Commande!A134&lt;&gt;"",Commande!A134,"")</f>
        <v>15583</v>
      </c>
      <c r="B124" s="149" t="str">
        <f>IF(Commande!B134&lt;&gt;"",Commande!B134,"")</f>
        <v>DELOSPERMA JEWEL OF DESERT</v>
      </c>
      <c r="C124" s="149" t="str">
        <f>IF(Commande!C134&lt;&gt;"",Commande!C134,"")</f>
        <v>Peridot</v>
      </c>
      <c r="D124" s="150" t="str">
        <f>IF(Commande!D134&lt;&gt;"",Commande!D134,"")</f>
        <v>B</v>
      </c>
      <c r="E124" s="150" t="str">
        <f>IF(Commande!E134&lt;&gt;"",Commande!E134,"")</f>
        <v>M 3 cm X60</v>
      </c>
      <c r="F124" s="151">
        <f>IF(Commande!G134&lt;&gt;"",Commande!G134,"")</f>
        <v>30</v>
      </c>
      <c r="G124" s="151">
        <f>IF(Commande!F134&lt;&gt;"",Commande!F134,"")</f>
        <v>6</v>
      </c>
      <c r="H124" s="151" t="str">
        <f>IF(Commande!H134&lt;&gt;"",Commande!H134,"")</f>
        <v>A</v>
      </c>
      <c r="I124" s="152">
        <f>IF(Commande!I134&lt;&gt;"",Commande!I134,"")</f>
        <v>0.08</v>
      </c>
      <c r="J124" s="149" t="str">
        <f>IF(Commande!J134&lt;&gt;"",Commande!J134,"")</f>
        <v>S10</v>
      </c>
      <c r="K124" s="149" t="str">
        <f>IF(Commande!K134&lt;&gt;"",Commande!K134,"")</f>
        <v/>
      </c>
      <c r="L124" s="149" t="str">
        <f>IF(Commande!L134&lt;&gt;"",Commande!L134,"")</f>
        <v>M3</v>
      </c>
      <c r="M124" s="153">
        <f>IF(Commande!M134&lt;&gt;"",Commande!M134,"")</f>
        <v>121</v>
      </c>
      <c r="N124" s="153"/>
      <c r="O124" s="17">
        <f>IF(Commande!O134&lt;&gt;"",Commande!O134,"")</f>
        <v>0</v>
      </c>
      <c r="P124" s="17">
        <f>IF(Commande!P134&lt;&gt;"",Commande!P134,"")</f>
        <v>0</v>
      </c>
      <c r="Q124" s="17">
        <f>IF(Commande!Q134&lt;&gt;"",Commande!Q134,"")</f>
        <v>0</v>
      </c>
      <c r="R124" s="154"/>
      <c r="S124" s="155"/>
      <c r="T124" s="155"/>
      <c r="U124" s="155"/>
    </row>
    <row r="125" spans="1:21" ht="20.100000000000001" customHeight="1">
      <c r="A125" s="140">
        <f>IF(Commande!A135&lt;&gt;"",Commande!A135,"")</f>
        <v>15634</v>
      </c>
      <c r="B125" s="141" t="str">
        <f>IF(Commande!B135&lt;&gt;"",Commande!B135,"")</f>
        <v>DELOSPERMA JEWEL OF DESERT</v>
      </c>
      <c r="C125" s="141" t="str">
        <f>IF(Commande!C135&lt;&gt;"",Commande!C135,"")</f>
        <v>Variés</v>
      </c>
      <c r="D125" s="142" t="str">
        <f>IF(Commande!D135&lt;&gt;"",Commande!D135,"")</f>
        <v>B</v>
      </c>
      <c r="E125" s="142" t="str">
        <f>IF(Commande!E135&lt;&gt;"",Commande!E135,"")</f>
        <v>M 3 cm X60</v>
      </c>
      <c r="F125" s="143">
        <f>IF(Commande!G135&lt;&gt;"",Commande!G135,"")</f>
        <v>30</v>
      </c>
      <c r="G125" s="143">
        <f>IF(Commande!F135&lt;&gt;"",Commande!F135,"")</f>
        <v>6</v>
      </c>
      <c r="H125" s="143" t="str">
        <f>IF(Commande!H135&lt;&gt;"",Commande!H135,"")</f>
        <v>A</v>
      </c>
      <c r="I125" s="144">
        <f>IF(Commande!I135&lt;&gt;"",Commande!I135,"")</f>
        <v>0.08</v>
      </c>
      <c r="J125" s="145" t="str">
        <f>IF(Commande!J135&lt;&gt;"",Commande!J135,"")</f>
        <v>S10</v>
      </c>
      <c r="K125" s="141" t="str">
        <f>IF(Commande!K135&lt;&gt;"",Commande!K135,"")</f>
        <v/>
      </c>
      <c r="L125" s="141" t="str">
        <f>IF(Commande!L135&lt;&gt;"",Commande!L135,"")</f>
        <v>M3</v>
      </c>
      <c r="M125" s="145">
        <f>IF(Commande!M135&lt;&gt;"",Commande!M135,"")</f>
        <v>122</v>
      </c>
      <c r="N125" s="145"/>
      <c r="O125" s="17">
        <f>IF(Commande!O135&lt;&gt;"",Commande!O135,"")</f>
        <v>0</v>
      </c>
      <c r="P125" s="17">
        <f>IF(Commande!P135&lt;&gt;"",Commande!P135,"")</f>
        <v>0</v>
      </c>
      <c r="Q125" s="17">
        <f>IF(Commande!Q135&lt;&gt;"",Commande!Q135,"")</f>
        <v>0</v>
      </c>
      <c r="R125" s="146"/>
      <c r="S125" s="147"/>
      <c r="T125" s="147"/>
      <c r="U125" s="147"/>
    </row>
    <row r="126" spans="1:21" ht="20.100000000000001" customHeight="1">
      <c r="A126" s="148">
        <f>IF(Commande!A136&lt;&gt;"",Commande!A136,"")</f>
        <v>25997</v>
      </c>
      <c r="B126" s="149" t="str">
        <f>IF(Commande!B136&lt;&gt;"",Commande!B136,"")</f>
        <v>DELOSPERMA OCEAN SUNSET</v>
      </c>
      <c r="C126" s="149" t="str">
        <f>IF(Commande!C136&lt;&gt;"",Commande!C136,"")</f>
        <v>Orange Glow</v>
      </c>
      <c r="D126" s="150" t="str">
        <f>IF(Commande!D136&lt;&gt;"",Commande!D136,"")</f>
        <v>B</v>
      </c>
      <c r="E126" s="150" t="str">
        <f>IF(Commande!E136&lt;&gt;"",Commande!E136,"")</f>
        <v>M 3 cm X60</v>
      </c>
      <c r="F126" s="151">
        <f>IF(Commande!G136&lt;&gt;"",Commande!G136,"")</f>
        <v>30</v>
      </c>
      <c r="G126" s="151">
        <f>IF(Commande!F136&lt;&gt;"",Commande!F136,"")</f>
        <v>6</v>
      </c>
      <c r="H126" s="151" t="str">
        <f>IF(Commande!H136&lt;&gt;"",Commande!H136,"")</f>
        <v>A</v>
      </c>
      <c r="I126" s="152">
        <f>IF(Commande!I136&lt;&gt;"",Commande!I136,"")</f>
        <v>0.2</v>
      </c>
      <c r="J126" s="149" t="str">
        <f>IF(Commande!J136&lt;&gt;"",Commande!J136,"")</f>
        <v>S10</v>
      </c>
      <c r="K126" s="149" t="str">
        <f>IF(Commande!K136&lt;&gt;"",Commande!K136,"")</f>
        <v/>
      </c>
      <c r="L126" s="149" t="str">
        <f>IF(Commande!L136&lt;&gt;"",Commande!L136,"")</f>
        <v>M3</v>
      </c>
      <c r="M126" s="153">
        <f>IF(Commande!M136&lt;&gt;"",Commande!M136,"")</f>
        <v>123</v>
      </c>
      <c r="N126" s="153"/>
      <c r="O126" s="17">
        <f>IF(Commande!O136&lt;&gt;"",Commande!O136,"")</f>
        <v>0</v>
      </c>
      <c r="P126" s="17">
        <f>IF(Commande!P136&lt;&gt;"",Commande!P136,"")</f>
        <v>0</v>
      </c>
      <c r="Q126" s="17">
        <f>IF(Commande!Q136&lt;&gt;"",Commande!Q136,"")</f>
        <v>0</v>
      </c>
      <c r="R126" s="154"/>
      <c r="S126" s="155"/>
      <c r="T126" s="155"/>
      <c r="U126" s="155"/>
    </row>
    <row r="127" spans="1:21" ht="20.100000000000001" customHeight="1">
      <c r="A127" s="140">
        <f>IF(Commande!A137&lt;&gt;"",Commande!A137,"")</f>
        <v>25998</v>
      </c>
      <c r="B127" s="141" t="str">
        <f>IF(Commande!B137&lt;&gt;"",Commande!B137,"")</f>
        <v>DELOSPERMA OCEAN SUNSET</v>
      </c>
      <c r="C127" s="141" t="str">
        <f>IF(Commande!C137&lt;&gt;"",Commande!C137,"")</f>
        <v>Orange Vibe</v>
      </c>
      <c r="D127" s="142" t="str">
        <f>IF(Commande!D137&lt;&gt;"",Commande!D137,"")</f>
        <v>B</v>
      </c>
      <c r="E127" s="142" t="str">
        <f>IF(Commande!E137&lt;&gt;"",Commande!E137,"")</f>
        <v>M 3 cm X60</v>
      </c>
      <c r="F127" s="143">
        <f>IF(Commande!G137&lt;&gt;"",Commande!G137,"")</f>
        <v>30</v>
      </c>
      <c r="G127" s="143">
        <f>IF(Commande!F137&lt;&gt;"",Commande!F137,"")</f>
        <v>6</v>
      </c>
      <c r="H127" s="143" t="str">
        <f>IF(Commande!H137&lt;&gt;"",Commande!H137,"")</f>
        <v>A</v>
      </c>
      <c r="I127" s="144">
        <f>IF(Commande!I137&lt;&gt;"",Commande!I137,"")</f>
        <v>0.2</v>
      </c>
      <c r="J127" s="145" t="str">
        <f>IF(Commande!J137&lt;&gt;"",Commande!J137,"")</f>
        <v>S10</v>
      </c>
      <c r="K127" s="141" t="str">
        <f>IF(Commande!K137&lt;&gt;"",Commande!K137,"")</f>
        <v/>
      </c>
      <c r="L127" s="141" t="str">
        <f>IF(Commande!L137&lt;&gt;"",Commande!L137,"")</f>
        <v>M3</v>
      </c>
      <c r="M127" s="145">
        <f>IF(Commande!M137&lt;&gt;"",Commande!M137,"")</f>
        <v>124</v>
      </c>
      <c r="N127" s="145"/>
      <c r="O127" s="17">
        <f>IF(Commande!O137&lt;&gt;"",Commande!O137,"")</f>
        <v>0</v>
      </c>
      <c r="P127" s="17">
        <f>IF(Commande!P137&lt;&gt;"",Commande!P137,"")</f>
        <v>0</v>
      </c>
      <c r="Q127" s="17">
        <f>IF(Commande!Q137&lt;&gt;"",Commande!Q137,"")</f>
        <v>0</v>
      </c>
      <c r="R127" s="146"/>
      <c r="S127" s="147"/>
      <c r="T127" s="147"/>
      <c r="U127" s="147"/>
    </row>
    <row r="128" spans="1:21" ht="20.100000000000001" customHeight="1">
      <c r="A128" s="148">
        <f>IF(Commande!A138&lt;&gt;"",Commande!A138,"")</f>
        <v>25999</v>
      </c>
      <c r="B128" s="149" t="str">
        <f>IF(Commande!B138&lt;&gt;"",Commande!B138,"")</f>
        <v>DELOSPERMA OCEAN SUNSET</v>
      </c>
      <c r="C128" s="149" t="str">
        <f>IF(Commande!C138&lt;&gt;"",Commande!C138,"")</f>
        <v>Violet</v>
      </c>
      <c r="D128" s="150" t="str">
        <f>IF(Commande!D138&lt;&gt;"",Commande!D138,"")</f>
        <v>B</v>
      </c>
      <c r="E128" s="150" t="str">
        <f>IF(Commande!E138&lt;&gt;"",Commande!E138,"")</f>
        <v>M 3 cm X60</v>
      </c>
      <c r="F128" s="151">
        <f>IF(Commande!G138&lt;&gt;"",Commande!G138,"")</f>
        <v>30</v>
      </c>
      <c r="G128" s="151">
        <f>IF(Commande!F138&lt;&gt;"",Commande!F138,"")</f>
        <v>6</v>
      </c>
      <c r="H128" s="151" t="str">
        <f>IF(Commande!H138&lt;&gt;"",Commande!H138,"")</f>
        <v>A</v>
      </c>
      <c r="I128" s="152">
        <f>IF(Commande!I138&lt;&gt;"",Commande!I138,"")</f>
        <v>0.2</v>
      </c>
      <c r="J128" s="149" t="str">
        <f>IF(Commande!J138&lt;&gt;"",Commande!J138,"")</f>
        <v>S10</v>
      </c>
      <c r="K128" s="149" t="str">
        <f>IF(Commande!K138&lt;&gt;"",Commande!K138,"")</f>
        <v/>
      </c>
      <c r="L128" s="149" t="str">
        <f>IF(Commande!L138&lt;&gt;"",Commande!L138,"")</f>
        <v>M3</v>
      </c>
      <c r="M128" s="153">
        <f>IF(Commande!M138&lt;&gt;"",Commande!M138,"")</f>
        <v>125</v>
      </c>
      <c r="N128" s="153"/>
      <c r="O128" s="17">
        <f>IF(Commande!O138&lt;&gt;"",Commande!O138,"")</f>
        <v>0</v>
      </c>
      <c r="P128" s="17">
        <f>IF(Commande!P138&lt;&gt;"",Commande!P138,"")</f>
        <v>0</v>
      </c>
      <c r="Q128" s="17">
        <f>IF(Commande!Q138&lt;&gt;"",Commande!Q138,"")</f>
        <v>0</v>
      </c>
      <c r="R128" s="154"/>
      <c r="S128" s="155"/>
      <c r="T128" s="155"/>
      <c r="U128" s="155"/>
    </row>
    <row r="129" spans="1:21" ht="24" customHeight="1">
      <c r="A129" s="140">
        <f>IF(Commande!A139&lt;&gt;"",Commande!A139,"")</f>
        <v>13305</v>
      </c>
      <c r="B129" s="141" t="str">
        <f>IF(Commande!B139&lt;&gt;"",Commande!B139,"")</f>
        <v>DELOSPERMA WHEELS OF WONDER</v>
      </c>
      <c r="C129" s="141" t="str">
        <f>IF(Commande!C139&lt;&gt;"",Commande!C139,"")</f>
        <v>Fire</v>
      </c>
      <c r="D129" s="142" t="str">
        <f>IF(Commande!D139&lt;&gt;"",Commande!D139,"")</f>
        <v>B</v>
      </c>
      <c r="E129" s="142" t="str">
        <f>IF(Commande!E139&lt;&gt;"",Commande!E139,"")</f>
        <v>M 3 cm X60</v>
      </c>
      <c r="F129" s="143">
        <f>IF(Commande!G139&lt;&gt;"",Commande!G139,"")</f>
        <v>30</v>
      </c>
      <c r="G129" s="143">
        <f>IF(Commande!F139&lt;&gt;"",Commande!F139,"")</f>
        <v>6</v>
      </c>
      <c r="H129" s="143" t="str">
        <f>IF(Commande!H139&lt;&gt;"",Commande!H139,"")</f>
        <v>B</v>
      </c>
      <c r="I129" s="144">
        <f>IF(Commande!I139&lt;&gt;"",Commande!I139,"")</f>
        <v>0.15</v>
      </c>
      <c r="J129" s="145" t="str">
        <f>IF(Commande!J139&lt;&gt;"",Commande!J139,"")</f>
        <v>S10</v>
      </c>
      <c r="K129" s="141" t="str">
        <f>IF(Commande!K139&lt;&gt;"",Commande!K139,"")</f>
        <v/>
      </c>
      <c r="L129" s="141" t="str">
        <f>IF(Commande!L139&lt;&gt;"",Commande!L139,"")</f>
        <v>M3</v>
      </c>
      <c r="M129" s="145">
        <f>IF(Commande!M139&lt;&gt;"",Commande!M139,"")</f>
        <v>126</v>
      </c>
      <c r="N129" s="145"/>
      <c r="O129" s="17">
        <f>IF(Commande!O139&lt;&gt;"",Commande!O139,"")</f>
        <v>0</v>
      </c>
      <c r="P129" s="17">
        <f>IF(Commande!P139&lt;&gt;"",Commande!P139,"")</f>
        <v>0</v>
      </c>
      <c r="Q129" s="17">
        <f>IF(Commande!Q139&lt;&gt;"",Commande!Q139,"")</f>
        <v>0</v>
      </c>
      <c r="R129" s="146"/>
      <c r="S129" s="147"/>
      <c r="T129" s="147"/>
      <c r="U129" s="147"/>
    </row>
    <row r="130" spans="1:21" ht="24" customHeight="1">
      <c r="A130" s="148">
        <f>IF(Commande!A140&lt;&gt;"",Commande!A140,"")</f>
        <v>13307</v>
      </c>
      <c r="B130" s="149" t="str">
        <f>IF(Commande!B140&lt;&gt;"",Commande!B140,"")</f>
        <v>DELOSPERMA WHEELS OF WONDER</v>
      </c>
      <c r="C130" s="149" t="str">
        <f>IF(Commande!C140&lt;&gt;"",Commande!C140,"")</f>
        <v>Golden</v>
      </c>
      <c r="D130" s="150" t="str">
        <f>IF(Commande!D140&lt;&gt;"",Commande!D140,"")</f>
        <v>B</v>
      </c>
      <c r="E130" s="150" t="str">
        <f>IF(Commande!E140&lt;&gt;"",Commande!E140,"")</f>
        <v>M 3 cm X60</v>
      </c>
      <c r="F130" s="151">
        <f>IF(Commande!G140&lt;&gt;"",Commande!G140,"")</f>
        <v>30</v>
      </c>
      <c r="G130" s="151">
        <f>IF(Commande!F140&lt;&gt;"",Commande!F140,"")</f>
        <v>6</v>
      </c>
      <c r="H130" s="151" t="str">
        <f>IF(Commande!H140&lt;&gt;"",Commande!H140,"")</f>
        <v>B</v>
      </c>
      <c r="I130" s="152">
        <f>IF(Commande!I140&lt;&gt;"",Commande!I140,"")</f>
        <v>0.15</v>
      </c>
      <c r="J130" s="149" t="str">
        <f>IF(Commande!J140&lt;&gt;"",Commande!J140,"")</f>
        <v>S10</v>
      </c>
      <c r="K130" s="149" t="str">
        <f>IF(Commande!K140&lt;&gt;"",Commande!K140,"")</f>
        <v/>
      </c>
      <c r="L130" s="149" t="str">
        <f>IF(Commande!L140&lt;&gt;"",Commande!L140,"")</f>
        <v>M3</v>
      </c>
      <c r="M130" s="153">
        <f>IF(Commande!M140&lt;&gt;"",Commande!M140,"")</f>
        <v>127</v>
      </c>
      <c r="N130" s="153"/>
      <c r="O130" s="17">
        <f>IF(Commande!O140&lt;&gt;"",Commande!O140,"")</f>
        <v>0</v>
      </c>
      <c r="P130" s="17">
        <f>IF(Commande!P140&lt;&gt;"",Commande!P140,"")</f>
        <v>0</v>
      </c>
      <c r="Q130" s="17">
        <f>IF(Commande!Q140&lt;&gt;"",Commande!Q140,"")</f>
        <v>0</v>
      </c>
      <c r="R130" s="154"/>
      <c r="S130" s="155"/>
      <c r="T130" s="155"/>
      <c r="U130" s="155"/>
    </row>
    <row r="131" spans="1:21" ht="24" customHeight="1">
      <c r="A131" s="140">
        <f>IF(Commande!A141&lt;&gt;"",Commande!A141,"")</f>
        <v>13306</v>
      </c>
      <c r="B131" s="141" t="str">
        <f>IF(Commande!B141&lt;&gt;"",Commande!B141,"")</f>
        <v>DELOSPERMA WHEELS OF WONDER</v>
      </c>
      <c r="C131" s="141" t="str">
        <f>IF(Commande!C141&lt;&gt;"",Commande!C141,"")</f>
        <v>Hot Pink</v>
      </c>
      <c r="D131" s="142" t="str">
        <f>IF(Commande!D141&lt;&gt;"",Commande!D141,"")</f>
        <v>B</v>
      </c>
      <c r="E131" s="142" t="str">
        <f>IF(Commande!E141&lt;&gt;"",Commande!E141,"")</f>
        <v>M 3 cm X60</v>
      </c>
      <c r="F131" s="143">
        <f>IF(Commande!G141&lt;&gt;"",Commande!G141,"")</f>
        <v>30</v>
      </c>
      <c r="G131" s="143">
        <f>IF(Commande!F141&lt;&gt;"",Commande!F141,"")</f>
        <v>6</v>
      </c>
      <c r="H131" s="143" t="str">
        <f>IF(Commande!H141&lt;&gt;"",Commande!H141,"")</f>
        <v>B</v>
      </c>
      <c r="I131" s="144">
        <f>IF(Commande!I141&lt;&gt;"",Commande!I141,"")</f>
        <v>0.15</v>
      </c>
      <c r="J131" s="145" t="str">
        <f>IF(Commande!J141&lt;&gt;"",Commande!J141,"")</f>
        <v>S10</v>
      </c>
      <c r="K131" s="141" t="str">
        <f>IF(Commande!K141&lt;&gt;"",Commande!K141,"")</f>
        <v/>
      </c>
      <c r="L131" s="141" t="str">
        <f>IF(Commande!L141&lt;&gt;"",Commande!L141,"")</f>
        <v>M3</v>
      </c>
      <c r="M131" s="145">
        <f>IF(Commande!M141&lt;&gt;"",Commande!M141,"")</f>
        <v>128</v>
      </c>
      <c r="N131" s="145"/>
      <c r="O131" s="17">
        <f>IF(Commande!O141&lt;&gt;"",Commande!O141,"")</f>
        <v>0</v>
      </c>
      <c r="P131" s="17">
        <f>IF(Commande!P141&lt;&gt;"",Commande!P141,"")</f>
        <v>0</v>
      </c>
      <c r="Q131" s="17">
        <f>IF(Commande!Q141&lt;&gt;"",Commande!Q141,"")</f>
        <v>0</v>
      </c>
      <c r="R131" s="146"/>
      <c r="S131" s="147"/>
      <c r="T131" s="147"/>
      <c r="U131" s="147"/>
    </row>
    <row r="132" spans="1:21" ht="24" customHeight="1">
      <c r="A132" s="148">
        <f>IF(Commande!A142&lt;&gt;"",Commande!A142,"")</f>
        <v>27496</v>
      </c>
      <c r="B132" s="149" t="str">
        <f>IF(Commande!B142&lt;&gt;"",Commande!B142,"")</f>
        <v>DELOSPERMA WHEELS OF WONDER</v>
      </c>
      <c r="C132" s="149" t="str">
        <f>IF(Commande!C142&lt;&gt;"",Commande!C142,"")</f>
        <v>Hot Red</v>
      </c>
      <c r="D132" s="150" t="str">
        <f>IF(Commande!D142&lt;&gt;"",Commande!D142,"")</f>
        <v>B</v>
      </c>
      <c r="E132" s="150" t="str">
        <f>IF(Commande!E142&lt;&gt;"",Commande!E142,"")</f>
        <v>M 3 cm X60</v>
      </c>
      <c r="F132" s="151">
        <f>IF(Commande!G142&lt;&gt;"",Commande!G142,"")</f>
        <v>30</v>
      </c>
      <c r="G132" s="151">
        <f>IF(Commande!F142&lt;&gt;"",Commande!F142,"")</f>
        <v>6</v>
      </c>
      <c r="H132" s="151" t="str">
        <f>IF(Commande!H142&lt;&gt;"",Commande!H142,"")</f>
        <v>B</v>
      </c>
      <c r="I132" s="152">
        <f>IF(Commande!I142&lt;&gt;"",Commande!I142,"")</f>
        <v>0.15</v>
      </c>
      <c r="J132" s="149" t="str">
        <f>IF(Commande!J142&lt;&gt;"",Commande!J142,"")</f>
        <v>S10</v>
      </c>
      <c r="K132" s="149" t="str">
        <f>IF(Commande!K142&lt;&gt;"",Commande!K142,"")</f>
        <v>NEW</v>
      </c>
      <c r="L132" s="149" t="str">
        <f>IF(Commande!L142&lt;&gt;"",Commande!L142,"")</f>
        <v>M3</v>
      </c>
      <c r="M132" s="153">
        <f>IF(Commande!M142&lt;&gt;"",Commande!M142,"")</f>
        <v>129</v>
      </c>
      <c r="N132" s="153"/>
      <c r="O132" s="17">
        <f>IF(Commande!O142&lt;&gt;"",Commande!O142,"")</f>
        <v>0</v>
      </c>
      <c r="P132" s="17">
        <f>IF(Commande!P142&lt;&gt;"",Commande!P142,"")</f>
        <v>0</v>
      </c>
      <c r="Q132" s="17">
        <f>IF(Commande!Q142&lt;&gt;"",Commande!Q142,"")</f>
        <v>0</v>
      </c>
      <c r="R132" s="154"/>
      <c r="S132" s="155"/>
      <c r="T132" s="155"/>
      <c r="U132" s="155"/>
    </row>
    <row r="133" spans="1:21" ht="24" customHeight="1">
      <c r="A133" s="140">
        <f>IF(Commande!A143&lt;&gt;"",Commande!A143,"")</f>
        <v>15248</v>
      </c>
      <c r="B133" s="141" t="str">
        <f>IF(Commande!B143&lt;&gt;"",Commande!B143,"")</f>
        <v>DELOSPERMA WHEELS OF WONDER</v>
      </c>
      <c r="C133" s="141" t="str">
        <f>IF(Commande!C143&lt;&gt;"",Commande!C143,"")</f>
        <v>Orange</v>
      </c>
      <c r="D133" s="142" t="str">
        <f>IF(Commande!D143&lt;&gt;"",Commande!D143,"")</f>
        <v>B</v>
      </c>
      <c r="E133" s="142" t="str">
        <f>IF(Commande!E143&lt;&gt;"",Commande!E143,"")</f>
        <v>M 3 cm X60</v>
      </c>
      <c r="F133" s="143">
        <f>IF(Commande!G143&lt;&gt;"",Commande!G143,"")</f>
        <v>30</v>
      </c>
      <c r="G133" s="143">
        <f>IF(Commande!F143&lt;&gt;"",Commande!F143,"")</f>
        <v>6</v>
      </c>
      <c r="H133" s="143" t="str">
        <f>IF(Commande!H143&lt;&gt;"",Commande!H143,"")</f>
        <v>B</v>
      </c>
      <c r="I133" s="144">
        <f>IF(Commande!I143&lt;&gt;"",Commande!I143,"")</f>
        <v>0.15</v>
      </c>
      <c r="J133" s="145" t="str">
        <f>IF(Commande!J143&lt;&gt;"",Commande!J143,"")</f>
        <v>S10</v>
      </c>
      <c r="K133" s="141" t="str">
        <f>IF(Commande!K143&lt;&gt;"",Commande!K143,"")</f>
        <v/>
      </c>
      <c r="L133" s="141" t="str">
        <f>IF(Commande!L143&lt;&gt;"",Commande!L143,"")</f>
        <v>M3</v>
      </c>
      <c r="M133" s="145">
        <f>IF(Commande!M143&lt;&gt;"",Commande!M143,"")</f>
        <v>130</v>
      </c>
      <c r="N133" s="145"/>
      <c r="O133" s="17">
        <f>IF(Commande!O143&lt;&gt;"",Commande!O143,"")</f>
        <v>0</v>
      </c>
      <c r="P133" s="17">
        <f>IF(Commande!P143&lt;&gt;"",Commande!P143,"")</f>
        <v>0</v>
      </c>
      <c r="Q133" s="17">
        <f>IF(Commande!Q143&lt;&gt;"",Commande!Q143,"")</f>
        <v>0</v>
      </c>
      <c r="R133" s="146"/>
      <c r="S133" s="147"/>
      <c r="T133" s="147"/>
      <c r="U133" s="147"/>
    </row>
    <row r="134" spans="1:21" ht="24" customHeight="1">
      <c r="A134" s="148">
        <f>IF(Commande!A144&lt;&gt;"",Commande!A144,"")</f>
        <v>22926</v>
      </c>
      <c r="B134" s="149" t="str">
        <f>IF(Commande!B144&lt;&gt;"",Commande!B144,"")</f>
        <v>DELOSPERMA WHEELS OF WONDER</v>
      </c>
      <c r="C134" s="149" t="str">
        <f>IF(Commande!C144&lt;&gt;"",Commande!C144,"")</f>
        <v>Purple</v>
      </c>
      <c r="D134" s="150" t="str">
        <f>IF(Commande!D144&lt;&gt;"",Commande!D144,"")</f>
        <v>B</v>
      </c>
      <c r="E134" s="150" t="str">
        <f>IF(Commande!E144&lt;&gt;"",Commande!E144,"")</f>
        <v>M 3 cm X60</v>
      </c>
      <c r="F134" s="151">
        <f>IF(Commande!G144&lt;&gt;"",Commande!G144,"")</f>
        <v>30</v>
      </c>
      <c r="G134" s="151">
        <f>IF(Commande!F144&lt;&gt;"",Commande!F144,"")</f>
        <v>6</v>
      </c>
      <c r="H134" s="151" t="str">
        <f>IF(Commande!H144&lt;&gt;"",Commande!H144,"")</f>
        <v>B</v>
      </c>
      <c r="I134" s="152">
        <f>IF(Commande!I144&lt;&gt;"",Commande!I144,"")</f>
        <v>0.15</v>
      </c>
      <c r="J134" s="149" t="str">
        <f>IF(Commande!J144&lt;&gt;"",Commande!J144,"")</f>
        <v>S10</v>
      </c>
      <c r="K134" s="149" t="str">
        <f>IF(Commande!K144&lt;&gt;"",Commande!K144,"")</f>
        <v/>
      </c>
      <c r="L134" s="149" t="str">
        <f>IF(Commande!L144&lt;&gt;"",Commande!L144,"")</f>
        <v>M3</v>
      </c>
      <c r="M134" s="153">
        <f>IF(Commande!M144&lt;&gt;"",Commande!M144,"")</f>
        <v>131</v>
      </c>
      <c r="N134" s="153"/>
      <c r="O134" s="17">
        <f>IF(Commande!O144&lt;&gt;"",Commande!O144,"")</f>
        <v>0</v>
      </c>
      <c r="P134" s="17">
        <f>IF(Commande!P144&lt;&gt;"",Commande!P144,"")</f>
        <v>0</v>
      </c>
      <c r="Q134" s="17">
        <f>IF(Commande!Q144&lt;&gt;"",Commande!Q144,"")</f>
        <v>0</v>
      </c>
      <c r="R134" s="154"/>
      <c r="S134" s="155"/>
      <c r="T134" s="155"/>
      <c r="U134" s="155"/>
    </row>
    <row r="135" spans="1:21" ht="24" customHeight="1">
      <c r="A135" s="140">
        <f>IF(Commande!A145&lt;&gt;"",Commande!A145,"")</f>
        <v>15247</v>
      </c>
      <c r="B135" s="141" t="str">
        <f>IF(Commande!B145&lt;&gt;"",Commande!B145,"")</f>
        <v>DELOSPERMA WHEELS OF WONDER</v>
      </c>
      <c r="C135" s="141" t="str">
        <f>IF(Commande!C145&lt;&gt;"",Commande!C145,"")</f>
        <v>White</v>
      </c>
      <c r="D135" s="142" t="str">
        <f>IF(Commande!D145&lt;&gt;"",Commande!D145,"")</f>
        <v>B</v>
      </c>
      <c r="E135" s="142" t="str">
        <f>IF(Commande!E145&lt;&gt;"",Commande!E145,"")</f>
        <v>M 3 cm X60</v>
      </c>
      <c r="F135" s="143">
        <f>IF(Commande!G145&lt;&gt;"",Commande!G145,"")</f>
        <v>30</v>
      </c>
      <c r="G135" s="143">
        <f>IF(Commande!F145&lt;&gt;"",Commande!F145,"")</f>
        <v>6</v>
      </c>
      <c r="H135" s="143" t="str">
        <f>IF(Commande!H145&lt;&gt;"",Commande!H145,"")</f>
        <v>B</v>
      </c>
      <c r="I135" s="144">
        <f>IF(Commande!I145&lt;&gt;"",Commande!I145,"")</f>
        <v>0.15</v>
      </c>
      <c r="J135" s="145" t="str">
        <f>IF(Commande!J145&lt;&gt;"",Commande!J145,"")</f>
        <v>S10</v>
      </c>
      <c r="K135" s="141" t="str">
        <f>IF(Commande!K145&lt;&gt;"",Commande!K145,"")</f>
        <v/>
      </c>
      <c r="L135" s="141" t="str">
        <f>IF(Commande!L145&lt;&gt;"",Commande!L145,"")</f>
        <v>M3</v>
      </c>
      <c r="M135" s="145">
        <f>IF(Commande!M145&lt;&gt;"",Commande!M145,"")</f>
        <v>132</v>
      </c>
      <c r="N135" s="145"/>
      <c r="O135" s="17">
        <f>IF(Commande!O145&lt;&gt;"",Commande!O145,"")</f>
        <v>0</v>
      </c>
      <c r="P135" s="17">
        <f>IF(Commande!P145&lt;&gt;"",Commande!P145,"")</f>
        <v>0</v>
      </c>
      <c r="Q135" s="17">
        <f>IF(Commande!Q145&lt;&gt;"",Commande!Q145,"")</f>
        <v>0</v>
      </c>
      <c r="R135" s="146"/>
      <c r="S135" s="147"/>
      <c r="T135" s="147"/>
      <c r="U135" s="147"/>
    </row>
    <row r="136" spans="1:21" ht="24" customHeight="1">
      <c r="A136" s="148">
        <f>IF(Commande!A146&lt;&gt;"",Commande!A146,"")</f>
        <v>13445</v>
      </c>
      <c r="B136" s="149" t="str">
        <f>IF(Commande!B146&lt;&gt;"",Commande!B146,"")</f>
        <v>DELOSPERMA WHEELS OF WONDER</v>
      </c>
      <c r="C136" s="149" t="str">
        <f>IF(Commande!C146&lt;&gt;"",Commande!C146,"")</f>
        <v>Variés</v>
      </c>
      <c r="D136" s="150" t="str">
        <f>IF(Commande!D146&lt;&gt;"",Commande!D146,"")</f>
        <v>B</v>
      </c>
      <c r="E136" s="150" t="str">
        <f>IF(Commande!E146&lt;&gt;"",Commande!E146,"")</f>
        <v>M 3 cm X60</v>
      </c>
      <c r="F136" s="151">
        <f>IF(Commande!G146&lt;&gt;"",Commande!G146,"")</f>
        <v>30</v>
      </c>
      <c r="G136" s="151">
        <f>IF(Commande!F146&lt;&gt;"",Commande!F146,"")</f>
        <v>6</v>
      </c>
      <c r="H136" s="151" t="str">
        <f>IF(Commande!H146&lt;&gt;"",Commande!H146,"")</f>
        <v>B</v>
      </c>
      <c r="I136" s="152">
        <f>IF(Commande!I146&lt;&gt;"",Commande!I146,"")</f>
        <v>0.15</v>
      </c>
      <c r="J136" s="149" t="str">
        <f>IF(Commande!J146&lt;&gt;"",Commande!J146,"")</f>
        <v>S10</v>
      </c>
      <c r="K136" s="149" t="str">
        <f>IF(Commande!K146&lt;&gt;"",Commande!K146,"")</f>
        <v/>
      </c>
      <c r="L136" s="149" t="str">
        <f>IF(Commande!L146&lt;&gt;"",Commande!L146,"")</f>
        <v>M3</v>
      </c>
      <c r="M136" s="153">
        <f>IF(Commande!M146&lt;&gt;"",Commande!M146,"")</f>
        <v>133</v>
      </c>
      <c r="N136" s="153"/>
      <c r="O136" s="17">
        <f>IF(Commande!O146&lt;&gt;"",Commande!O146,"")</f>
        <v>0</v>
      </c>
      <c r="P136" s="17">
        <f>IF(Commande!P146&lt;&gt;"",Commande!P146,"")</f>
        <v>0</v>
      </c>
      <c r="Q136" s="17">
        <f>IF(Commande!Q146&lt;&gt;"",Commande!Q146,"")</f>
        <v>0</v>
      </c>
      <c r="R136" s="154"/>
      <c r="S136" s="155"/>
      <c r="T136" s="155"/>
      <c r="U136" s="155"/>
    </row>
    <row r="137" spans="1:21" ht="20.100000000000001" customHeight="1">
      <c r="A137" s="140">
        <f>IF(Commande!A147&lt;&gt;"",Commande!A147,"")</f>
        <v>25920</v>
      </c>
      <c r="B137" s="141" t="str">
        <f>IF(Commande!B147&lt;&gt;"",Commande!B147,"")</f>
        <v>DELPHINIUM</v>
      </c>
      <c r="C137" s="141" t="str">
        <f>IF(Commande!C147&lt;&gt;"",Commande!C147,"")</f>
        <v>Fantasy variés</v>
      </c>
      <c r="D137" s="142" t="str">
        <f>IF(Commande!D147&lt;&gt;"",Commande!D147,"")</f>
        <v>S</v>
      </c>
      <c r="E137" s="142" t="str">
        <f>IF(Commande!E147&lt;&gt;"",Commande!E147,"")</f>
        <v>M 3 cm X60</v>
      </c>
      <c r="F137" s="143">
        <f>IF(Commande!G147&lt;&gt;"",Commande!G147,"")</f>
        <v>30</v>
      </c>
      <c r="G137" s="143">
        <f>IF(Commande!F147&lt;&gt;"",Commande!F147,"")</f>
        <v>8</v>
      </c>
      <c r="H137" s="143" t="str">
        <f>IF(Commande!H147&lt;&gt;"",Commande!H147,"")</f>
        <v xml:space="preserve">C  </v>
      </c>
      <c r="I137" s="144" t="str">
        <f>IF(Commande!I147&lt;&gt;"",Commande!I147,"")</f>
        <v/>
      </c>
      <c r="J137" s="145" t="str">
        <f>IF(Commande!J147&lt;&gt;"",Commande!J147,"")</f>
        <v>S3B</v>
      </c>
      <c r="K137" s="141" t="str">
        <f>IF(Commande!K147&lt;&gt;"",Commande!K147,"")</f>
        <v/>
      </c>
      <c r="L137" s="141" t="str">
        <f>IF(Commande!L147&lt;&gt;"",Commande!L147,"")</f>
        <v>M3</v>
      </c>
      <c r="M137" s="145">
        <f>IF(Commande!M147&lt;&gt;"",Commande!M147,"")</f>
        <v>134</v>
      </c>
      <c r="N137" s="145"/>
      <c r="O137" s="17">
        <f>IF(Commande!O147&lt;&gt;"",Commande!O147,"")</f>
        <v>0</v>
      </c>
      <c r="P137" s="17">
        <f>IF(Commande!P147&lt;&gt;"",Commande!P147,"")</f>
        <v>0</v>
      </c>
      <c r="Q137" s="17">
        <f>IF(Commande!Q147&lt;&gt;"",Commande!Q147,"")</f>
        <v>0</v>
      </c>
      <c r="R137" s="146"/>
      <c r="S137" s="147"/>
      <c r="T137" s="147"/>
      <c r="U137" s="147"/>
    </row>
    <row r="138" spans="1:21" ht="20.100000000000001" customHeight="1">
      <c r="A138" s="129" t="str">
        <f>IF(Commande!A148&lt;&gt;"",Commande!A148,"")</f>
        <v/>
      </c>
      <c r="B138" s="135" t="str">
        <f>IF(Commande!B148&lt;&gt;"",Commande!B148,"")</f>
        <v>Dianthus (œillets)</v>
      </c>
      <c r="C138" s="130" t="str">
        <f>IF(Commande!C148&lt;&gt;"",Commande!C148,"")</f>
        <v/>
      </c>
      <c r="D138" s="131" t="str">
        <f>IF(Commande!D148&lt;&gt;"",Commande!D148,"")</f>
        <v/>
      </c>
      <c r="E138" s="131" t="str">
        <f>IF(Commande!E148&lt;&gt;"",Commande!E148,"")</f>
        <v/>
      </c>
      <c r="F138" s="131" t="str">
        <f>IF(Commande!G148&lt;&gt;"",Commande!G148,"")</f>
        <v/>
      </c>
      <c r="G138" s="131" t="str">
        <f>IF(Commande!F148&lt;&gt;"",Commande!F148,"")</f>
        <v/>
      </c>
      <c r="H138" s="131" t="str">
        <f>IF(Commande!H148&lt;&gt;"",Commande!H148,"")</f>
        <v/>
      </c>
      <c r="I138" s="132" t="str">
        <f>IF(Commande!I148&lt;&gt;"",Commande!I148,"")</f>
        <v/>
      </c>
      <c r="J138" s="130" t="str">
        <f>IF(Commande!J148&lt;&gt;"",Commande!J148,"")</f>
        <v>E</v>
      </c>
      <c r="K138" s="130" t="str">
        <f>IF(Commande!K148&lt;&gt;"",Commande!K148,"")</f>
        <v/>
      </c>
      <c r="L138" s="130" t="str">
        <f>IF(Commande!L148&lt;&gt;"",Commande!L148,"")</f>
        <v/>
      </c>
      <c r="M138" s="130">
        <f>IF(Commande!M148&lt;&gt;"",Commande!M148,"")</f>
        <v>135</v>
      </c>
      <c r="N138" s="130"/>
      <c r="O138" s="17" t="str">
        <f>IF(Commande!O148&lt;&gt;"",Commande!O148,"")</f>
        <v/>
      </c>
      <c r="P138" s="17" t="str">
        <f>IF(Commande!P148&lt;&gt;"",Commande!P148,"")</f>
        <v/>
      </c>
      <c r="Q138" s="17" t="str">
        <f>IF(Commande!Q148&lt;&gt;"",Commande!Q148,"")</f>
        <v/>
      </c>
      <c r="R138" s="133"/>
      <c r="S138" s="134"/>
      <c r="T138" s="134"/>
      <c r="U138" s="134"/>
    </row>
    <row r="139" spans="1:21" ht="20.100000000000001" customHeight="1">
      <c r="A139" s="140">
        <f>IF(Commande!A149&lt;&gt;"",Commande!A149,"")</f>
        <v>27523</v>
      </c>
      <c r="B139" s="141" t="str">
        <f>IF(Commande!B149&lt;&gt;"",Commande!B149,"")</f>
        <v>DIANTHUS SCENT FIRST</v>
      </c>
      <c r="C139" s="141" t="str">
        <f>IF(Commande!C149&lt;&gt;"",Commande!C149,"")</f>
        <v>Variés</v>
      </c>
      <c r="D139" s="142" t="str">
        <f>IF(Commande!D149&lt;&gt;"",Commande!D149,"")</f>
        <v>B</v>
      </c>
      <c r="E139" s="142" t="str">
        <f>IF(Commande!E149&lt;&gt;"",Commande!E149,"")</f>
        <v>M 3 cm X60</v>
      </c>
      <c r="F139" s="143">
        <f>IF(Commande!G149&lt;&gt;"",Commande!G149,"")</f>
        <v>30</v>
      </c>
      <c r="G139" s="143">
        <f>IF(Commande!F149&lt;&gt;"",Commande!F149,"")</f>
        <v>10</v>
      </c>
      <c r="H139" s="143" t="str">
        <f>IF(Commande!H149&lt;&gt;"",Commande!H149,"")</f>
        <v>A</v>
      </c>
      <c r="I139" s="144">
        <f>IF(Commande!I149&lt;&gt;"",Commande!I149,"")</f>
        <v>7.0000000000000007E-2</v>
      </c>
      <c r="J139" s="145" t="str">
        <f>IF(Commande!J149&lt;&gt;"",Commande!J149,"")</f>
        <v>S3B</v>
      </c>
      <c r="K139" s="141" t="str">
        <f>IF(Commande!K149&lt;&gt;"",Commande!K149,"")</f>
        <v>NEW</v>
      </c>
      <c r="L139" s="141" t="str">
        <f>IF(Commande!L149&lt;&gt;"",Commande!L149,"")</f>
        <v>M3</v>
      </c>
      <c r="M139" s="145">
        <f>IF(Commande!M149&lt;&gt;"",Commande!M149,"")</f>
        <v>136</v>
      </c>
      <c r="N139" s="145"/>
      <c r="O139" s="17">
        <f>IF(Commande!O149&lt;&gt;"",Commande!O149,"")</f>
        <v>0</v>
      </c>
      <c r="P139" s="17">
        <f>IF(Commande!P149&lt;&gt;"",Commande!P149,"")</f>
        <v>0</v>
      </c>
      <c r="Q139" s="17">
        <f>IF(Commande!Q149&lt;&gt;"",Commande!Q149,"")</f>
        <v>0</v>
      </c>
      <c r="R139" s="146"/>
      <c r="S139" s="147"/>
      <c r="T139" s="147"/>
      <c r="U139" s="147"/>
    </row>
    <row r="140" spans="1:21" ht="20.100000000000001" customHeight="1">
      <c r="A140" s="148">
        <f>IF(Commande!A150&lt;&gt;"",Commande!A150,"")</f>
        <v>25899</v>
      </c>
      <c r="B140" s="149" t="str">
        <f>IF(Commande!B150&lt;&gt;"",Commande!B150,"")</f>
        <v>DIANTHUS OSCAR</v>
      </c>
      <c r="C140" s="149" t="str">
        <f>IF(Commande!C150&lt;&gt;"",Commande!C150,"")</f>
        <v xml:space="preserve">Cherry                       </v>
      </c>
      <c r="D140" s="150" t="str">
        <f>IF(Commande!D150&lt;&gt;"",Commande!D150,"")</f>
        <v>B</v>
      </c>
      <c r="E140" s="150" t="str">
        <f>IF(Commande!E150&lt;&gt;"",Commande!E150,"")</f>
        <v>M 3 cm X60</v>
      </c>
      <c r="F140" s="151">
        <f>IF(Commande!G150&lt;&gt;"",Commande!G150,"")</f>
        <v>30</v>
      </c>
      <c r="G140" s="151">
        <f>IF(Commande!F150&lt;&gt;"",Commande!F150,"")</f>
        <v>10</v>
      </c>
      <c r="H140" s="151" t="str">
        <f>IF(Commande!H150&lt;&gt;"",Commande!H150,"")</f>
        <v xml:space="preserve">B  </v>
      </c>
      <c r="I140" s="152">
        <f>IF(Commande!I150&lt;&gt;"",Commande!I150,"")</f>
        <v>0.04</v>
      </c>
      <c r="J140" s="149" t="str">
        <f>IF(Commande!J150&lt;&gt;"",Commande!J150,"")</f>
        <v>S3B</v>
      </c>
      <c r="K140" s="149" t="str">
        <f>IF(Commande!K150&lt;&gt;"",Commande!K150,"")</f>
        <v/>
      </c>
      <c r="L140" s="149" t="str">
        <f>IF(Commande!L150&lt;&gt;"",Commande!L150,"")</f>
        <v>M3</v>
      </c>
      <c r="M140" s="153">
        <f>IF(Commande!M150&lt;&gt;"",Commande!M150,"")</f>
        <v>137</v>
      </c>
      <c r="N140" s="153"/>
      <c r="O140" s="17">
        <f>IF(Commande!O150&lt;&gt;"",Commande!O150,"")</f>
        <v>0</v>
      </c>
      <c r="P140" s="17">
        <f>IF(Commande!P150&lt;&gt;"",Commande!P150,"")</f>
        <v>0</v>
      </c>
      <c r="Q140" s="17">
        <f>IF(Commande!Q150&lt;&gt;"",Commande!Q150,"")</f>
        <v>0</v>
      </c>
      <c r="R140" s="154"/>
      <c r="S140" s="155"/>
      <c r="T140" s="155"/>
      <c r="U140" s="155"/>
    </row>
    <row r="141" spans="1:21" ht="20.100000000000001" customHeight="1">
      <c r="A141" s="140">
        <f>IF(Commande!A151&lt;&gt;"",Commande!A151,"")</f>
        <v>25900</v>
      </c>
      <c r="B141" s="141" t="str">
        <f>IF(Commande!B151&lt;&gt;"",Commande!B151,"")</f>
        <v>DIANTHUS OSCAR</v>
      </c>
      <c r="C141" s="141" t="str">
        <f>IF(Commande!C151&lt;&gt;"",Commande!C151,"")</f>
        <v xml:space="preserve">Dark Red                   </v>
      </c>
      <c r="D141" s="142" t="str">
        <f>IF(Commande!D151&lt;&gt;"",Commande!D151,"")</f>
        <v>B</v>
      </c>
      <c r="E141" s="142" t="str">
        <f>IF(Commande!E151&lt;&gt;"",Commande!E151,"")</f>
        <v>M 3 cm X60</v>
      </c>
      <c r="F141" s="143">
        <f>IF(Commande!G151&lt;&gt;"",Commande!G151,"")</f>
        <v>30</v>
      </c>
      <c r="G141" s="143">
        <f>IF(Commande!F151&lt;&gt;"",Commande!F151,"")</f>
        <v>10</v>
      </c>
      <c r="H141" s="143" t="str">
        <f>IF(Commande!H151&lt;&gt;"",Commande!H151,"")</f>
        <v xml:space="preserve">B  </v>
      </c>
      <c r="I141" s="144">
        <f>IF(Commande!I151&lt;&gt;"",Commande!I151,"")</f>
        <v>0.04</v>
      </c>
      <c r="J141" s="145" t="str">
        <f>IF(Commande!J151&lt;&gt;"",Commande!J151,"")</f>
        <v>S3B</v>
      </c>
      <c r="K141" s="141" t="str">
        <f>IF(Commande!K151&lt;&gt;"",Commande!K151,"")</f>
        <v/>
      </c>
      <c r="L141" s="141" t="str">
        <f>IF(Commande!L151&lt;&gt;"",Commande!L151,"")</f>
        <v>M3</v>
      </c>
      <c r="M141" s="145">
        <f>IF(Commande!M151&lt;&gt;"",Commande!M151,"")</f>
        <v>138</v>
      </c>
      <c r="N141" s="145"/>
      <c r="O141" s="17">
        <f>IF(Commande!O151&lt;&gt;"",Commande!O151,"")</f>
        <v>0</v>
      </c>
      <c r="P141" s="17">
        <f>IF(Commande!P151&lt;&gt;"",Commande!P151,"")</f>
        <v>0</v>
      </c>
      <c r="Q141" s="17">
        <f>IF(Commande!Q151&lt;&gt;"",Commande!Q151,"")</f>
        <v>0</v>
      </c>
      <c r="R141" s="146"/>
      <c r="S141" s="147"/>
      <c r="T141" s="147"/>
      <c r="U141" s="147"/>
    </row>
    <row r="142" spans="1:21" ht="20.100000000000001" customHeight="1">
      <c r="A142" s="148">
        <f>IF(Commande!A152&lt;&gt;"",Commande!A152,"")</f>
        <v>25901</v>
      </c>
      <c r="B142" s="149" t="str">
        <f>IF(Commande!B152&lt;&gt;"",Commande!B152,"")</f>
        <v>DIANTHUS OSCAR</v>
      </c>
      <c r="C142" s="149" t="str">
        <f>IF(Commande!C152&lt;&gt;"",Commande!C152,"")</f>
        <v xml:space="preserve">Oscar                       </v>
      </c>
      <c r="D142" s="150" t="str">
        <f>IF(Commande!D152&lt;&gt;"",Commande!D152,"")</f>
        <v>B</v>
      </c>
      <c r="E142" s="150" t="str">
        <f>IF(Commande!E152&lt;&gt;"",Commande!E152,"")</f>
        <v>M 3 cm X60</v>
      </c>
      <c r="F142" s="151">
        <f>IF(Commande!G152&lt;&gt;"",Commande!G152,"")</f>
        <v>30</v>
      </c>
      <c r="G142" s="151">
        <f>IF(Commande!F152&lt;&gt;"",Commande!F152,"")</f>
        <v>10</v>
      </c>
      <c r="H142" s="151" t="str">
        <f>IF(Commande!H152&lt;&gt;"",Commande!H152,"")</f>
        <v xml:space="preserve">B  </v>
      </c>
      <c r="I142" s="152">
        <f>IF(Commande!I152&lt;&gt;"",Commande!I152,"")</f>
        <v>0.04</v>
      </c>
      <c r="J142" s="149" t="str">
        <f>IF(Commande!J152&lt;&gt;"",Commande!J152,"")</f>
        <v>S3B</v>
      </c>
      <c r="K142" s="149" t="str">
        <f>IF(Commande!K152&lt;&gt;"",Commande!K152,"")</f>
        <v/>
      </c>
      <c r="L142" s="149" t="str">
        <f>IF(Commande!L152&lt;&gt;"",Commande!L152,"")</f>
        <v>M3</v>
      </c>
      <c r="M142" s="153">
        <f>IF(Commande!M152&lt;&gt;"",Commande!M152,"")</f>
        <v>139</v>
      </c>
      <c r="N142" s="153"/>
      <c r="O142" s="17">
        <f>IF(Commande!O152&lt;&gt;"",Commande!O152,"")</f>
        <v>0</v>
      </c>
      <c r="P142" s="17">
        <f>IF(Commande!P152&lt;&gt;"",Commande!P152,"")</f>
        <v>0</v>
      </c>
      <c r="Q142" s="17">
        <f>IF(Commande!Q152&lt;&gt;"",Commande!Q152,"")</f>
        <v>0</v>
      </c>
      <c r="R142" s="154"/>
      <c r="S142" s="155"/>
      <c r="T142" s="155"/>
      <c r="U142" s="155"/>
    </row>
    <row r="143" spans="1:21" ht="20.100000000000001" customHeight="1">
      <c r="A143" s="140">
        <f>IF(Commande!A153&lt;&gt;"",Commande!A153,"")</f>
        <v>25902</v>
      </c>
      <c r="B143" s="141" t="str">
        <f>IF(Commande!B153&lt;&gt;"",Commande!B153,"")</f>
        <v>DIANTHUS OSCAR</v>
      </c>
      <c r="C143" s="141" t="str">
        <f>IF(Commande!C153&lt;&gt;"",Commande!C153,"")</f>
        <v xml:space="preserve">Pink and Purple         </v>
      </c>
      <c r="D143" s="142" t="str">
        <f>IF(Commande!D153&lt;&gt;"",Commande!D153,"")</f>
        <v>B</v>
      </c>
      <c r="E143" s="142" t="str">
        <f>IF(Commande!E153&lt;&gt;"",Commande!E153,"")</f>
        <v>M 3 cm X60</v>
      </c>
      <c r="F143" s="143">
        <f>IF(Commande!G153&lt;&gt;"",Commande!G153,"")</f>
        <v>30</v>
      </c>
      <c r="G143" s="143">
        <f>IF(Commande!F153&lt;&gt;"",Commande!F153,"")</f>
        <v>10</v>
      </c>
      <c r="H143" s="143" t="str">
        <f>IF(Commande!H153&lt;&gt;"",Commande!H153,"")</f>
        <v xml:space="preserve">B  </v>
      </c>
      <c r="I143" s="144">
        <f>IF(Commande!I153&lt;&gt;"",Commande!I153,"")</f>
        <v>0.04</v>
      </c>
      <c r="J143" s="145" t="str">
        <f>IF(Commande!J153&lt;&gt;"",Commande!J153,"")</f>
        <v>S3B</v>
      </c>
      <c r="K143" s="141" t="str">
        <f>IF(Commande!K153&lt;&gt;"",Commande!K153,"")</f>
        <v/>
      </c>
      <c r="L143" s="141" t="str">
        <f>IF(Commande!L153&lt;&gt;"",Commande!L153,"")</f>
        <v>M3</v>
      </c>
      <c r="M143" s="145">
        <f>IF(Commande!M153&lt;&gt;"",Commande!M153,"")</f>
        <v>140</v>
      </c>
      <c r="N143" s="145"/>
      <c r="O143" s="17">
        <f>IF(Commande!O153&lt;&gt;"",Commande!O153,"")</f>
        <v>0</v>
      </c>
      <c r="P143" s="17">
        <f>IF(Commande!P153&lt;&gt;"",Commande!P153,"")</f>
        <v>0</v>
      </c>
      <c r="Q143" s="17">
        <f>IF(Commande!Q153&lt;&gt;"",Commande!Q153,"")</f>
        <v>0</v>
      </c>
      <c r="R143" s="146"/>
      <c r="S143" s="147"/>
      <c r="T143" s="147"/>
      <c r="U143" s="147"/>
    </row>
    <row r="144" spans="1:21" ht="20.100000000000001" customHeight="1">
      <c r="A144" s="148">
        <f>IF(Commande!A154&lt;&gt;"",Commande!A154,"")</f>
        <v>25903</v>
      </c>
      <c r="B144" s="149" t="str">
        <f>IF(Commande!B154&lt;&gt;"",Commande!B154,"")</f>
        <v>DIANTHUS OSCAR</v>
      </c>
      <c r="C144" s="149" t="str">
        <f>IF(Commande!C154&lt;&gt;"",Commande!C154,"")</f>
        <v xml:space="preserve">Pink Heart                 </v>
      </c>
      <c r="D144" s="150" t="str">
        <f>IF(Commande!D154&lt;&gt;"",Commande!D154,"")</f>
        <v>B</v>
      </c>
      <c r="E144" s="150" t="str">
        <f>IF(Commande!E154&lt;&gt;"",Commande!E154,"")</f>
        <v>M 3 cm X60</v>
      </c>
      <c r="F144" s="151">
        <f>IF(Commande!G154&lt;&gt;"",Commande!G154,"")</f>
        <v>30</v>
      </c>
      <c r="G144" s="151">
        <f>IF(Commande!F154&lt;&gt;"",Commande!F154,"")</f>
        <v>10</v>
      </c>
      <c r="H144" s="151" t="str">
        <f>IF(Commande!H154&lt;&gt;"",Commande!H154,"")</f>
        <v xml:space="preserve">B  </v>
      </c>
      <c r="I144" s="152">
        <f>IF(Commande!I154&lt;&gt;"",Commande!I154,"")</f>
        <v>0.04</v>
      </c>
      <c r="J144" s="149" t="str">
        <f>IF(Commande!J154&lt;&gt;"",Commande!J154,"")</f>
        <v>S3B</v>
      </c>
      <c r="K144" s="149" t="str">
        <f>IF(Commande!K154&lt;&gt;"",Commande!K154,"")</f>
        <v/>
      </c>
      <c r="L144" s="149" t="str">
        <f>IF(Commande!L154&lt;&gt;"",Commande!L154,"")</f>
        <v>M3</v>
      </c>
      <c r="M144" s="153">
        <f>IF(Commande!M154&lt;&gt;"",Commande!M154,"")</f>
        <v>141</v>
      </c>
      <c r="N144" s="153"/>
      <c r="O144" s="17">
        <f>IF(Commande!O154&lt;&gt;"",Commande!O154,"")</f>
        <v>0</v>
      </c>
      <c r="P144" s="17">
        <f>IF(Commande!P154&lt;&gt;"",Commande!P154,"")</f>
        <v>0</v>
      </c>
      <c r="Q144" s="17">
        <f>IF(Commande!Q154&lt;&gt;"",Commande!Q154,"")</f>
        <v>0</v>
      </c>
      <c r="R144" s="154"/>
      <c r="S144" s="155"/>
      <c r="T144" s="155"/>
      <c r="U144" s="155"/>
    </row>
    <row r="145" spans="1:21" ht="20.100000000000001" customHeight="1">
      <c r="A145" s="140">
        <f>IF(Commande!A155&lt;&gt;"",Commande!A155,"")</f>
        <v>25904</v>
      </c>
      <c r="B145" s="141" t="str">
        <f>IF(Commande!B155&lt;&gt;"",Commande!B155,"")</f>
        <v>DIANTHUS OSCAR</v>
      </c>
      <c r="C145" s="141" t="str">
        <f>IF(Commande!C155&lt;&gt;"",Commande!C155,"")</f>
        <v xml:space="preserve">Purple Star                </v>
      </c>
      <c r="D145" s="142" t="str">
        <f>IF(Commande!D155&lt;&gt;"",Commande!D155,"")</f>
        <v>B</v>
      </c>
      <c r="E145" s="142" t="str">
        <f>IF(Commande!E155&lt;&gt;"",Commande!E155,"")</f>
        <v>M 3 cm X60</v>
      </c>
      <c r="F145" s="143">
        <f>IF(Commande!G155&lt;&gt;"",Commande!G155,"")</f>
        <v>30</v>
      </c>
      <c r="G145" s="143">
        <f>IF(Commande!F155&lt;&gt;"",Commande!F155,"")</f>
        <v>10</v>
      </c>
      <c r="H145" s="143" t="str">
        <f>IF(Commande!H155&lt;&gt;"",Commande!H155,"")</f>
        <v xml:space="preserve">B  </v>
      </c>
      <c r="I145" s="144">
        <f>IF(Commande!I155&lt;&gt;"",Commande!I155,"")</f>
        <v>0.04</v>
      </c>
      <c r="J145" s="145" t="str">
        <f>IF(Commande!J155&lt;&gt;"",Commande!J155,"")</f>
        <v>S3B</v>
      </c>
      <c r="K145" s="141" t="str">
        <f>IF(Commande!K155&lt;&gt;"",Commande!K155,"")</f>
        <v/>
      </c>
      <c r="L145" s="141" t="str">
        <f>IF(Commande!L155&lt;&gt;"",Commande!L155,"")</f>
        <v>M3</v>
      </c>
      <c r="M145" s="145">
        <f>IF(Commande!M155&lt;&gt;"",Commande!M155,"")</f>
        <v>142</v>
      </c>
      <c r="N145" s="145"/>
      <c r="O145" s="17">
        <f>IF(Commande!O155&lt;&gt;"",Commande!O155,"")</f>
        <v>0</v>
      </c>
      <c r="P145" s="17">
        <f>IF(Commande!P155&lt;&gt;"",Commande!P155,"")</f>
        <v>0</v>
      </c>
      <c r="Q145" s="17">
        <f>IF(Commande!Q155&lt;&gt;"",Commande!Q155,"")</f>
        <v>0</v>
      </c>
      <c r="R145" s="146"/>
      <c r="S145" s="147"/>
      <c r="T145" s="147"/>
      <c r="U145" s="147"/>
    </row>
    <row r="146" spans="1:21" ht="20.100000000000001" customHeight="1">
      <c r="A146" s="148">
        <f>IF(Commande!A156&lt;&gt;"",Commande!A156,"")</f>
        <v>25905</v>
      </c>
      <c r="B146" s="149" t="str">
        <f>IF(Commande!B156&lt;&gt;"",Commande!B156,"")</f>
        <v>DIANTHUS OSCAR</v>
      </c>
      <c r="C146" s="149" t="str">
        <f>IF(Commande!C156&lt;&gt;"",Commande!C156,"")</f>
        <v xml:space="preserve">Purple Wings          </v>
      </c>
      <c r="D146" s="150" t="str">
        <f>IF(Commande!D156&lt;&gt;"",Commande!D156,"")</f>
        <v>B</v>
      </c>
      <c r="E146" s="150" t="str">
        <f>IF(Commande!E156&lt;&gt;"",Commande!E156,"")</f>
        <v>M 3 cm X60</v>
      </c>
      <c r="F146" s="151">
        <f>IF(Commande!G156&lt;&gt;"",Commande!G156,"")</f>
        <v>30</v>
      </c>
      <c r="G146" s="151">
        <f>IF(Commande!F156&lt;&gt;"",Commande!F156,"")</f>
        <v>10</v>
      </c>
      <c r="H146" s="151" t="str">
        <f>IF(Commande!H156&lt;&gt;"",Commande!H156,"")</f>
        <v xml:space="preserve">B  </v>
      </c>
      <c r="I146" s="152">
        <f>IF(Commande!I156&lt;&gt;"",Commande!I156,"")</f>
        <v>0.04</v>
      </c>
      <c r="J146" s="149" t="str">
        <f>IF(Commande!J156&lt;&gt;"",Commande!J156,"")</f>
        <v>S3B</v>
      </c>
      <c r="K146" s="149" t="str">
        <f>IF(Commande!K156&lt;&gt;"",Commande!K156,"")</f>
        <v/>
      </c>
      <c r="L146" s="149" t="str">
        <f>IF(Commande!L156&lt;&gt;"",Commande!L156,"")</f>
        <v>M3</v>
      </c>
      <c r="M146" s="153">
        <f>IF(Commande!M156&lt;&gt;"",Commande!M156,"")</f>
        <v>143</v>
      </c>
      <c r="N146" s="153"/>
      <c r="O146" s="17">
        <f>IF(Commande!O156&lt;&gt;"",Commande!O156,"")</f>
        <v>0</v>
      </c>
      <c r="P146" s="17">
        <f>IF(Commande!P156&lt;&gt;"",Commande!P156,"")</f>
        <v>0</v>
      </c>
      <c r="Q146" s="17">
        <f>IF(Commande!Q156&lt;&gt;"",Commande!Q156,"")</f>
        <v>0</v>
      </c>
      <c r="R146" s="154"/>
      <c r="S146" s="155"/>
      <c r="T146" s="155"/>
      <c r="U146" s="155"/>
    </row>
    <row r="147" spans="1:21" ht="20.100000000000001" customHeight="1">
      <c r="A147" s="140">
        <f>IF(Commande!A157&lt;&gt;"",Commande!A157,"")</f>
        <v>25906</v>
      </c>
      <c r="B147" s="141" t="str">
        <f>IF(Commande!B157&lt;&gt;"",Commande!B157,"")</f>
        <v>DIANTHUS OSCAR</v>
      </c>
      <c r="C147" s="141" t="str">
        <f>IF(Commande!C157&lt;&gt;"",Commande!C157,"")</f>
        <v xml:space="preserve">Red Star                   </v>
      </c>
      <c r="D147" s="142" t="str">
        <f>IF(Commande!D157&lt;&gt;"",Commande!D157,"")</f>
        <v>B</v>
      </c>
      <c r="E147" s="142" t="str">
        <f>IF(Commande!E157&lt;&gt;"",Commande!E157,"")</f>
        <v>M 3 cm X60</v>
      </c>
      <c r="F147" s="143">
        <f>IF(Commande!G157&lt;&gt;"",Commande!G157,"")</f>
        <v>30</v>
      </c>
      <c r="G147" s="143">
        <f>IF(Commande!F157&lt;&gt;"",Commande!F157,"")</f>
        <v>10</v>
      </c>
      <c r="H147" s="143" t="str">
        <f>IF(Commande!H157&lt;&gt;"",Commande!H157,"")</f>
        <v xml:space="preserve">B  </v>
      </c>
      <c r="I147" s="144">
        <f>IF(Commande!I157&lt;&gt;"",Commande!I157,"")</f>
        <v>0.04</v>
      </c>
      <c r="J147" s="145" t="str">
        <f>IF(Commande!J157&lt;&gt;"",Commande!J157,"")</f>
        <v>S3B</v>
      </c>
      <c r="K147" s="141" t="str">
        <f>IF(Commande!K157&lt;&gt;"",Commande!K157,"")</f>
        <v/>
      </c>
      <c r="L147" s="141" t="str">
        <f>IF(Commande!L157&lt;&gt;"",Commande!L157,"")</f>
        <v>M3</v>
      </c>
      <c r="M147" s="145">
        <f>IF(Commande!M157&lt;&gt;"",Commande!M157,"")</f>
        <v>144</v>
      </c>
      <c r="N147" s="145"/>
      <c r="O147" s="17">
        <f>IF(Commande!O157&lt;&gt;"",Commande!O157,"")</f>
        <v>0</v>
      </c>
      <c r="P147" s="17">
        <f>IF(Commande!P157&lt;&gt;"",Commande!P157,"")</f>
        <v>0</v>
      </c>
      <c r="Q147" s="17">
        <f>IF(Commande!Q157&lt;&gt;"",Commande!Q157,"")</f>
        <v>0</v>
      </c>
      <c r="R147" s="146"/>
      <c r="S147" s="147"/>
      <c r="T147" s="147"/>
      <c r="U147" s="147"/>
    </row>
    <row r="148" spans="1:21" ht="20.100000000000001" customHeight="1">
      <c r="A148" s="148">
        <f>IF(Commande!A158&lt;&gt;"",Commande!A158,"")</f>
        <v>25907</v>
      </c>
      <c r="B148" s="149" t="str">
        <f>IF(Commande!B158&lt;&gt;"",Commande!B158,"")</f>
        <v>DIANTHUS OSCAR</v>
      </c>
      <c r="C148" s="149" t="str">
        <f>IF(Commande!C158&lt;&gt;"",Commande!C158,"")</f>
        <v xml:space="preserve">Salmon                      </v>
      </c>
      <c r="D148" s="150" t="str">
        <f>IF(Commande!D158&lt;&gt;"",Commande!D158,"")</f>
        <v>B</v>
      </c>
      <c r="E148" s="150" t="str">
        <f>IF(Commande!E158&lt;&gt;"",Commande!E158,"")</f>
        <v>M 3 cm X60</v>
      </c>
      <c r="F148" s="151">
        <f>IF(Commande!G158&lt;&gt;"",Commande!G158,"")</f>
        <v>30</v>
      </c>
      <c r="G148" s="151">
        <f>IF(Commande!F158&lt;&gt;"",Commande!F158,"")</f>
        <v>10</v>
      </c>
      <c r="H148" s="151" t="str">
        <f>IF(Commande!H158&lt;&gt;"",Commande!H158,"")</f>
        <v xml:space="preserve">B  </v>
      </c>
      <c r="I148" s="152">
        <f>IF(Commande!I158&lt;&gt;"",Commande!I158,"")</f>
        <v>0.04</v>
      </c>
      <c r="J148" s="149" t="str">
        <f>IF(Commande!J158&lt;&gt;"",Commande!J158,"")</f>
        <v>S3B</v>
      </c>
      <c r="K148" s="149" t="str">
        <f>IF(Commande!K158&lt;&gt;"",Commande!K158,"")</f>
        <v/>
      </c>
      <c r="L148" s="149" t="str">
        <f>IF(Commande!L158&lt;&gt;"",Commande!L158,"")</f>
        <v>M3</v>
      </c>
      <c r="M148" s="153">
        <f>IF(Commande!M158&lt;&gt;"",Commande!M158,"")</f>
        <v>145</v>
      </c>
      <c r="N148" s="153"/>
      <c r="O148" s="17">
        <f>IF(Commande!O158&lt;&gt;"",Commande!O158,"")</f>
        <v>0</v>
      </c>
      <c r="P148" s="17">
        <f>IF(Commande!P158&lt;&gt;"",Commande!P158,"")</f>
        <v>0</v>
      </c>
      <c r="Q148" s="17">
        <f>IF(Commande!Q158&lt;&gt;"",Commande!Q158,"")</f>
        <v>0</v>
      </c>
      <c r="R148" s="154"/>
      <c r="S148" s="155"/>
      <c r="T148" s="155"/>
      <c r="U148" s="155"/>
    </row>
    <row r="149" spans="1:21" ht="20.100000000000001" customHeight="1">
      <c r="A149" s="140">
        <f>IF(Commande!A159&lt;&gt;"",Commande!A159,"")</f>
        <v>25908</v>
      </c>
      <c r="B149" s="141" t="str">
        <f>IF(Commande!B159&lt;&gt;"",Commande!B159,"")</f>
        <v>DIANTHUS OSCAR</v>
      </c>
      <c r="C149" s="141" t="str">
        <f>IF(Commande!C159&lt;&gt;"",Commande!C159,"")</f>
        <v xml:space="preserve">White                       </v>
      </c>
      <c r="D149" s="142" t="str">
        <f>IF(Commande!D159&lt;&gt;"",Commande!D159,"")</f>
        <v>B</v>
      </c>
      <c r="E149" s="142" t="str">
        <f>IF(Commande!E159&lt;&gt;"",Commande!E159,"")</f>
        <v>M 3 cm X60</v>
      </c>
      <c r="F149" s="143">
        <f>IF(Commande!G159&lt;&gt;"",Commande!G159,"")</f>
        <v>30</v>
      </c>
      <c r="G149" s="143">
        <f>IF(Commande!F159&lt;&gt;"",Commande!F159,"")</f>
        <v>10</v>
      </c>
      <c r="H149" s="143" t="str">
        <f>IF(Commande!H159&lt;&gt;"",Commande!H159,"")</f>
        <v xml:space="preserve">B  </v>
      </c>
      <c r="I149" s="144">
        <f>IF(Commande!I159&lt;&gt;"",Commande!I159,"")</f>
        <v>0.04</v>
      </c>
      <c r="J149" s="145" t="str">
        <f>IF(Commande!J159&lt;&gt;"",Commande!J159,"")</f>
        <v>S3B</v>
      </c>
      <c r="K149" s="141" t="str">
        <f>IF(Commande!K159&lt;&gt;"",Commande!K159,"")</f>
        <v/>
      </c>
      <c r="L149" s="141" t="str">
        <f>IF(Commande!L159&lt;&gt;"",Commande!L159,"")</f>
        <v>M3</v>
      </c>
      <c r="M149" s="145">
        <f>IF(Commande!M159&lt;&gt;"",Commande!M159,"")</f>
        <v>146</v>
      </c>
      <c r="N149" s="145"/>
      <c r="O149" s="17">
        <f>IF(Commande!O159&lt;&gt;"",Commande!O159,"")</f>
        <v>0</v>
      </c>
      <c r="P149" s="17">
        <f>IF(Commande!P159&lt;&gt;"",Commande!P159,"")</f>
        <v>0</v>
      </c>
      <c r="Q149" s="17">
        <f>IF(Commande!Q159&lt;&gt;"",Commande!Q159,"")</f>
        <v>0</v>
      </c>
      <c r="R149" s="146"/>
      <c r="S149" s="147"/>
      <c r="T149" s="147"/>
      <c r="U149" s="147"/>
    </row>
    <row r="150" spans="1:21" ht="20.100000000000001" customHeight="1">
      <c r="A150" s="148">
        <f>IF(Commande!A160&lt;&gt;"",Commande!A160,"")</f>
        <v>25974</v>
      </c>
      <c r="B150" s="149" t="str">
        <f>IF(Commande!B160&lt;&gt;"",Commande!B160,"")</f>
        <v>DIANTHUS OSCAR</v>
      </c>
      <c r="C150" s="149" t="str">
        <f>IF(Commande!C160&lt;&gt;"",Commande!C160,"")</f>
        <v xml:space="preserve">Variés           </v>
      </c>
      <c r="D150" s="150" t="str">
        <f>IF(Commande!D160&lt;&gt;"",Commande!D160,"")</f>
        <v>B</v>
      </c>
      <c r="E150" s="150" t="str">
        <f>IF(Commande!E160&lt;&gt;"",Commande!E160,"")</f>
        <v>M 3 cm X60</v>
      </c>
      <c r="F150" s="151">
        <f>IF(Commande!G160&lt;&gt;"",Commande!G160,"")</f>
        <v>30</v>
      </c>
      <c r="G150" s="151">
        <f>IF(Commande!F160&lt;&gt;"",Commande!F160,"")</f>
        <v>10</v>
      </c>
      <c r="H150" s="151" t="str">
        <f>IF(Commande!H160&lt;&gt;"",Commande!H160,"")</f>
        <v xml:space="preserve">B  </v>
      </c>
      <c r="I150" s="152">
        <f>IF(Commande!I160&lt;&gt;"",Commande!I160,"")</f>
        <v>0.04</v>
      </c>
      <c r="J150" s="149" t="str">
        <f>IF(Commande!J160&lt;&gt;"",Commande!J160,"")</f>
        <v>S3B</v>
      </c>
      <c r="K150" s="149" t="str">
        <f>IF(Commande!K160&lt;&gt;"",Commande!K160,"")</f>
        <v/>
      </c>
      <c r="L150" s="149" t="str">
        <f>IF(Commande!L160&lt;&gt;"",Commande!L160,"")</f>
        <v>M3</v>
      </c>
      <c r="M150" s="153">
        <f>IF(Commande!M160&lt;&gt;"",Commande!M160,"")</f>
        <v>147</v>
      </c>
      <c r="N150" s="153"/>
      <c r="O150" s="17">
        <f>IF(Commande!O160&lt;&gt;"",Commande!O160,"")</f>
        <v>0</v>
      </c>
      <c r="P150" s="17">
        <f>IF(Commande!P160&lt;&gt;"",Commande!P160,"")</f>
        <v>0</v>
      </c>
      <c r="Q150" s="17">
        <f>IF(Commande!Q160&lt;&gt;"",Commande!Q160,"")</f>
        <v>0</v>
      </c>
      <c r="R150" s="154"/>
      <c r="S150" s="155"/>
      <c r="T150" s="155"/>
      <c r="U150" s="155"/>
    </row>
    <row r="151" spans="1:21" ht="20.100000000000001" customHeight="1">
      <c r="A151" s="140">
        <f>IF(Commande!A161&lt;&gt;"",Commande!A161,"")</f>
        <v>25909</v>
      </c>
      <c r="B151" s="141" t="str">
        <f>IF(Commande!B161&lt;&gt;"",Commande!B161,"")</f>
        <v>DIANTHUS</v>
      </c>
      <c r="C151" s="141" t="str">
        <f>IF(Commande!C161&lt;&gt;"",Commande!C161,"")</f>
        <v xml:space="preserve">Aura                         </v>
      </c>
      <c r="D151" s="142" t="str">
        <f>IF(Commande!D161&lt;&gt;"",Commande!D161,"")</f>
        <v>B</v>
      </c>
      <c r="E151" s="142" t="str">
        <f>IF(Commande!E161&lt;&gt;"",Commande!E161,"")</f>
        <v>M 3 cm X60</v>
      </c>
      <c r="F151" s="143">
        <f>IF(Commande!G161&lt;&gt;"",Commande!G161,"")</f>
        <v>30</v>
      </c>
      <c r="G151" s="143">
        <f>IF(Commande!F161&lt;&gt;"",Commande!F161,"")</f>
        <v>10</v>
      </c>
      <c r="H151" s="143" t="str">
        <f>IF(Commande!H161&lt;&gt;"",Commande!H161,"")</f>
        <v xml:space="preserve">B  </v>
      </c>
      <c r="I151" s="144">
        <f>IF(Commande!I161&lt;&gt;"",Commande!I161,"")</f>
        <v>0.05</v>
      </c>
      <c r="J151" s="145" t="str">
        <f>IF(Commande!J161&lt;&gt;"",Commande!J161,"")</f>
        <v>S3B</v>
      </c>
      <c r="K151" s="141" t="str">
        <f>IF(Commande!K161&lt;&gt;"",Commande!K161,"")</f>
        <v/>
      </c>
      <c r="L151" s="141" t="str">
        <f>IF(Commande!L161&lt;&gt;"",Commande!L161,"")</f>
        <v>M3</v>
      </c>
      <c r="M151" s="145">
        <f>IF(Commande!M161&lt;&gt;"",Commande!M161,"")</f>
        <v>148</v>
      </c>
      <c r="N151" s="145"/>
      <c r="O151" s="17">
        <f>IF(Commande!O161&lt;&gt;"",Commande!O161,"")</f>
        <v>0</v>
      </c>
      <c r="P151" s="17">
        <f>IF(Commande!P161&lt;&gt;"",Commande!P161,"")</f>
        <v>0</v>
      </c>
      <c r="Q151" s="17">
        <f>IF(Commande!Q161&lt;&gt;"",Commande!Q161,"")</f>
        <v>0</v>
      </c>
      <c r="R151" s="146"/>
      <c r="S151" s="147"/>
      <c r="T151" s="147"/>
      <c r="U151" s="147"/>
    </row>
    <row r="152" spans="1:21" ht="20.100000000000001" customHeight="1">
      <c r="A152" s="148">
        <f>IF(Commande!A162&lt;&gt;"",Commande!A162,"")</f>
        <v>25910</v>
      </c>
      <c r="B152" s="149" t="str">
        <f>IF(Commande!B162&lt;&gt;"",Commande!B162,"")</f>
        <v>DIANTHUS</v>
      </c>
      <c r="C152" s="149" t="str">
        <f>IF(Commande!C162&lt;&gt;"",Commande!C162,"")</f>
        <v xml:space="preserve">Pink Kisses              </v>
      </c>
      <c r="D152" s="150" t="str">
        <f>IF(Commande!D162&lt;&gt;"",Commande!D162,"")</f>
        <v>B</v>
      </c>
      <c r="E152" s="150" t="str">
        <f>IF(Commande!E162&lt;&gt;"",Commande!E162,"")</f>
        <v>M 3 cm X60</v>
      </c>
      <c r="F152" s="151">
        <f>IF(Commande!G162&lt;&gt;"",Commande!G162,"")</f>
        <v>30</v>
      </c>
      <c r="G152" s="151">
        <f>IF(Commande!F162&lt;&gt;"",Commande!F162,"")</f>
        <v>10</v>
      </c>
      <c r="H152" s="151" t="str">
        <f>IF(Commande!H162&lt;&gt;"",Commande!H162,"")</f>
        <v xml:space="preserve">B  </v>
      </c>
      <c r="I152" s="152">
        <f>IF(Commande!I162&lt;&gt;"",Commande!I162,"")</f>
        <v>0.06</v>
      </c>
      <c r="J152" s="149" t="str">
        <f>IF(Commande!J162&lt;&gt;"",Commande!J162,"")</f>
        <v>S3B</v>
      </c>
      <c r="K152" s="149" t="str">
        <f>IF(Commande!K162&lt;&gt;"",Commande!K162,"")</f>
        <v/>
      </c>
      <c r="L152" s="149" t="str">
        <f>IF(Commande!L162&lt;&gt;"",Commande!L162,"")</f>
        <v>M3</v>
      </c>
      <c r="M152" s="153">
        <f>IF(Commande!M162&lt;&gt;"",Commande!M162,"")</f>
        <v>149</v>
      </c>
      <c r="N152" s="153"/>
      <c r="O152" s="17">
        <f>IF(Commande!O162&lt;&gt;"",Commande!O162,"")</f>
        <v>0</v>
      </c>
      <c r="P152" s="17">
        <f>IF(Commande!P162&lt;&gt;"",Commande!P162,"")</f>
        <v>0</v>
      </c>
      <c r="Q152" s="17">
        <f>IF(Commande!Q162&lt;&gt;"",Commande!Q162,"")</f>
        <v>0</v>
      </c>
      <c r="R152" s="154"/>
      <c r="S152" s="155"/>
      <c r="T152" s="155"/>
      <c r="U152" s="155"/>
    </row>
    <row r="153" spans="1:21" ht="20.100000000000001" customHeight="1">
      <c r="A153" s="122" t="str">
        <f>IF(Commande!A163&lt;&gt;"",Commande!A163,"")</f>
        <v/>
      </c>
      <c r="B153" s="128" t="str">
        <f>IF(Commande!B163&lt;&gt;"",Commande!B163,"")</f>
        <v>E</v>
      </c>
      <c r="C153" s="123" t="str">
        <f>IF(Commande!C163&lt;&gt;"",Commande!C163,"")</f>
        <v/>
      </c>
      <c r="D153" s="124" t="str">
        <f>IF(Commande!D163&lt;&gt;"",Commande!D163,"")</f>
        <v/>
      </c>
      <c r="E153" s="124" t="str">
        <f>IF(Commande!E163&lt;&gt;"",Commande!E163,"")</f>
        <v/>
      </c>
      <c r="F153" s="124" t="str">
        <f>IF(Commande!G163&lt;&gt;"",Commande!G163,"")</f>
        <v/>
      </c>
      <c r="G153" s="124" t="str">
        <f>IF(Commande!F163&lt;&gt;"",Commande!F163,"")</f>
        <v/>
      </c>
      <c r="H153" s="124" t="str">
        <f>IF(Commande!H163&lt;&gt;"",Commande!H163,"")</f>
        <v/>
      </c>
      <c r="I153" s="125" t="str">
        <f>IF(Commande!I163&lt;&gt;"",Commande!I163,"")</f>
        <v/>
      </c>
      <c r="J153" s="123" t="str">
        <f>IF(Commande!J163&lt;&gt;"",Commande!J163,"")</f>
        <v>L</v>
      </c>
      <c r="K153" s="123" t="str">
        <f>IF(Commande!K163&lt;&gt;"",Commande!K163,"")</f>
        <v/>
      </c>
      <c r="L153" s="123" t="str">
        <f>IF(Commande!L163&lt;&gt;"",Commande!L163,"")</f>
        <v/>
      </c>
      <c r="M153" s="123">
        <f>IF(Commande!M163&lt;&gt;"",Commande!M163,"")</f>
        <v>150</v>
      </c>
      <c r="N153" s="123"/>
      <c r="O153" s="17" t="str">
        <f>IF(Commande!O163&lt;&gt;"",Commande!O163,"")</f>
        <v/>
      </c>
      <c r="P153" s="17" t="str">
        <f>IF(Commande!P163&lt;&gt;"",Commande!P163,"")</f>
        <v/>
      </c>
      <c r="Q153" s="17" t="str">
        <f>IF(Commande!Q163&lt;&gt;"",Commande!Q163,"")</f>
        <v/>
      </c>
      <c r="R153" s="126"/>
      <c r="S153" s="127"/>
      <c r="T153" s="127"/>
      <c r="U153" s="127"/>
    </row>
    <row r="154" spans="1:21" ht="20.100000000000001" customHeight="1">
      <c r="A154" s="140">
        <f>IF(Commande!A164&lt;&gt;"",Commande!A164,"")</f>
        <v>24883</v>
      </c>
      <c r="B154" s="141" t="str">
        <f>IF(Commande!B164&lt;&gt;"",Commande!B164,"")</f>
        <v>ECHINACEA</v>
      </c>
      <c r="C154" s="141" t="str">
        <f>IF(Commande!C164&lt;&gt;"",Commande!C164,"")</f>
        <v>Guatemala Gold</v>
      </c>
      <c r="D154" s="142" t="str">
        <f>IF(Commande!D164&lt;&gt;"",Commande!D164,"")</f>
        <v>B</v>
      </c>
      <c r="E154" s="142" t="str">
        <f>IF(Commande!E164&lt;&gt;"",Commande!E164,"")</f>
        <v>M 3 cm X60</v>
      </c>
      <c r="F154" s="143">
        <f>IF(Commande!G164&lt;&gt;"",Commande!G164,"")</f>
        <v>30</v>
      </c>
      <c r="G154" s="143">
        <f>IF(Commande!F164&lt;&gt;"",Commande!F164,"")</f>
        <v>10</v>
      </c>
      <c r="H154" s="143" t="str">
        <f>IF(Commande!H164&lt;&gt;"",Commande!H164,"")</f>
        <v>D</v>
      </c>
      <c r="I154" s="144">
        <f>IF(Commande!I164&lt;&gt;"",Commande!I164,"")</f>
        <v>0.17</v>
      </c>
      <c r="J154" s="145" t="str">
        <f>IF(Commande!J164&lt;&gt;"",Commande!J164,"")</f>
        <v>S3B</v>
      </c>
      <c r="K154" s="141" t="str">
        <f>IF(Commande!K164&lt;&gt;"",Commande!K164,"")</f>
        <v/>
      </c>
      <c r="L154" s="141" t="str">
        <f>IF(Commande!L164&lt;&gt;"",Commande!L164,"")</f>
        <v>M3</v>
      </c>
      <c r="M154" s="145">
        <f>IF(Commande!M164&lt;&gt;"",Commande!M164,"")</f>
        <v>151</v>
      </c>
      <c r="N154" s="145"/>
      <c r="O154" s="17">
        <f>IF(Commande!O164&lt;&gt;"",Commande!O164,"")</f>
        <v>0</v>
      </c>
      <c r="P154" s="17">
        <f>IF(Commande!P164&lt;&gt;"",Commande!P164,"")</f>
        <v>0</v>
      </c>
      <c r="Q154" s="17">
        <f>IF(Commande!Q164&lt;&gt;"",Commande!Q164,"")</f>
        <v>0</v>
      </c>
      <c r="R154" s="146"/>
      <c r="S154" s="147"/>
      <c r="T154" s="147"/>
      <c r="U154" s="147"/>
    </row>
    <row r="155" spans="1:21" ht="20.100000000000001" customHeight="1">
      <c r="A155" s="148">
        <f>IF(Commande!A165&lt;&gt;"",Commande!A165,"")</f>
        <v>25811</v>
      </c>
      <c r="B155" s="149" t="str">
        <f>IF(Commande!B165&lt;&gt;"",Commande!B165,"")</f>
        <v>ECHINACEA</v>
      </c>
      <c r="C155" s="149" t="str">
        <f>IF(Commande!C165&lt;&gt;"",Commande!C165,"")</f>
        <v>Guatemala Papaya</v>
      </c>
      <c r="D155" s="150" t="str">
        <f>IF(Commande!D165&lt;&gt;"",Commande!D165,"")</f>
        <v>B</v>
      </c>
      <c r="E155" s="150" t="str">
        <f>IF(Commande!E165&lt;&gt;"",Commande!E165,"")</f>
        <v>M 3 cm X60</v>
      </c>
      <c r="F155" s="151">
        <f>IF(Commande!G165&lt;&gt;"",Commande!G165,"")</f>
        <v>30</v>
      </c>
      <c r="G155" s="151">
        <f>IF(Commande!F165&lt;&gt;"",Commande!F165,"")</f>
        <v>10</v>
      </c>
      <c r="H155" s="151" t="str">
        <f>IF(Commande!H165&lt;&gt;"",Commande!H165,"")</f>
        <v>D</v>
      </c>
      <c r="I155" s="152">
        <f>IF(Commande!I165&lt;&gt;"",Commande!I165,"")</f>
        <v>0.17</v>
      </c>
      <c r="J155" s="149" t="str">
        <f>IF(Commande!J165&lt;&gt;"",Commande!J165,"")</f>
        <v>S3B</v>
      </c>
      <c r="K155" s="149" t="str">
        <f>IF(Commande!K165&lt;&gt;"",Commande!K165,"")</f>
        <v/>
      </c>
      <c r="L155" s="149" t="str">
        <f>IF(Commande!L165&lt;&gt;"",Commande!L165,"")</f>
        <v>M3</v>
      </c>
      <c r="M155" s="153">
        <f>IF(Commande!M165&lt;&gt;"",Commande!M165,"")</f>
        <v>152</v>
      </c>
      <c r="N155" s="153"/>
      <c r="O155" s="17">
        <f>IF(Commande!O165&lt;&gt;"",Commande!O165,"")</f>
        <v>0</v>
      </c>
      <c r="P155" s="17">
        <f>IF(Commande!P165&lt;&gt;"",Commande!P165,"")</f>
        <v>0</v>
      </c>
      <c r="Q155" s="17">
        <f>IF(Commande!Q165&lt;&gt;"",Commande!Q165,"")</f>
        <v>0</v>
      </c>
      <c r="R155" s="154"/>
      <c r="S155" s="155"/>
      <c r="T155" s="155"/>
      <c r="U155" s="155"/>
    </row>
    <row r="156" spans="1:21" ht="20.100000000000001" customHeight="1">
      <c r="A156" s="140">
        <f>IF(Commande!A166&lt;&gt;"",Commande!A166,"")</f>
        <v>23426</v>
      </c>
      <c r="B156" s="141" t="str">
        <f>IF(Commande!B166&lt;&gt;"",Commande!B166,"")</f>
        <v>ECHINACEA</v>
      </c>
      <c r="C156" s="141" t="str">
        <f>IF(Commande!C166&lt;&gt;"",Commande!C166,"")</f>
        <v>Panama Red</v>
      </c>
      <c r="D156" s="142" t="str">
        <f>IF(Commande!D166&lt;&gt;"",Commande!D166,"")</f>
        <v>B</v>
      </c>
      <c r="E156" s="142" t="str">
        <f>IF(Commande!E166&lt;&gt;"",Commande!E166,"")</f>
        <v>M 3 cm X60</v>
      </c>
      <c r="F156" s="143">
        <f>IF(Commande!G166&lt;&gt;"",Commande!G166,"")</f>
        <v>30</v>
      </c>
      <c r="G156" s="143">
        <f>IF(Commande!F166&lt;&gt;"",Commande!F166,"")</f>
        <v>10</v>
      </c>
      <c r="H156" s="143" t="str">
        <f>IF(Commande!H166&lt;&gt;"",Commande!H166,"")</f>
        <v>D</v>
      </c>
      <c r="I156" s="144">
        <f>IF(Commande!I166&lt;&gt;"",Commande!I166,"")</f>
        <v>0.17</v>
      </c>
      <c r="J156" s="145" t="str">
        <f>IF(Commande!J166&lt;&gt;"",Commande!J166,"")</f>
        <v>S3B</v>
      </c>
      <c r="K156" s="141" t="str">
        <f>IF(Commande!K166&lt;&gt;"",Commande!K166,"")</f>
        <v/>
      </c>
      <c r="L156" s="141" t="str">
        <f>IF(Commande!L166&lt;&gt;"",Commande!L166,"")</f>
        <v>M3</v>
      </c>
      <c r="M156" s="145">
        <f>IF(Commande!M166&lt;&gt;"",Commande!M166,"")</f>
        <v>153</v>
      </c>
      <c r="N156" s="145"/>
      <c r="O156" s="17">
        <f>IF(Commande!O166&lt;&gt;"",Commande!O166,"")</f>
        <v>0</v>
      </c>
      <c r="P156" s="17">
        <f>IF(Commande!P166&lt;&gt;"",Commande!P166,"")</f>
        <v>0</v>
      </c>
      <c r="Q156" s="17">
        <f>IF(Commande!Q166&lt;&gt;"",Commande!Q166,"")</f>
        <v>0</v>
      </c>
      <c r="R156" s="146"/>
      <c r="S156" s="147"/>
      <c r="T156" s="147"/>
      <c r="U156" s="147"/>
    </row>
    <row r="157" spans="1:21" ht="20.100000000000001" customHeight="1">
      <c r="A157" s="148">
        <f>IF(Commande!A167&lt;&gt;"",Commande!A167,"")</f>
        <v>25812</v>
      </c>
      <c r="B157" s="149" t="str">
        <f>IF(Commande!B167&lt;&gt;"",Commande!B167,"")</f>
        <v>ECHINACEA</v>
      </c>
      <c r="C157" s="149" t="str">
        <f>IF(Commande!C167&lt;&gt;"",Commande!C167,"")</f>
        <v>Panama Rose</v>
      </c>
      <c r="D157" s="150" t="str">
        <f>IF(Commande!D167&lt;&gt;"",Commande!D167,"")</f>
        <v>B</v>
      </c>
      <c r="E157" s="150" t="str">
        <f>IF(Commande!E167&lt;&gt;"",Commande!E167,"")</f>
        <v>M 3 cm X60</v>
      </c>
      <c r="F157" s="151">
        <f>IF(Commande!G167&lt;&gt;"",Commande!G167,"")</f>
        <v>30</v>
      </c>
      <c r="G157" s="151">
        <f>IF(Commande!F167&lt;&gt;"",Commande!F167,"")</f>
        <v>10</v>
      </c>
      <c r="H157" s="151" t="str">
        <f>IF(Commande!H167&lt;&gt;"",Commande!H167,"")</f>
        <v>D</v>
      </c>
      <c r="I157" s="152">
        <f>IF(Commande!I167&lt;&gt;"",Commande!I167,"")</f>
        <v>0.17</v>
      </c>
      <c r="J157" s="149" t="str">
        <f>IF(Commande!J167&lt;&gt;"",Commande!J167,"")</f>
        <v>S3B</v>
      </c>
      <c r="K157" s="149" t="str">
        <f>IF(Commande!K167&lt;&gt;"",Commande!K167,"")</f>
        <v/>
      </c>
      <c r="L157" s="149" t="str">
        <f>IF(Commande!L167&lt;&gt;"",Commande!L167,"")</f>
        <v>M3</v>
      </c>
      <c r="M157" s="153">
        <f>IF(Commande!M167&lt;&gt;"",Commande!M167,"")</f>
        <v>154</v>
      </c>
      <c r="N157" s="153"/>
      <c r="O157" s="17">
        <f>IF(Commande!O167&lt;&gt;"",Commande!O167,"")</f>
        <v>0</v>
      </c>
      <c r="P157" s="17">
        <f>IF(Commande!P167&lt;&gt;"",Commande!P167,"")</f>
        <v>0</v>
      </c>
      <c r="Q157" s="17">
        <f>IF(Commande!Q167&lt;&gt;"",Commande!Q167,"")</f>
        <v>0</v>
      </c>
      <c r="R157" s="154"/>
      <c r="S157" s="155"/>
      <c r="T157" s="155"/>
      <c r="U157" s="155"/>
    </row>
    <row r="158" spans="1:21" ht="20.100000000000001" customHeight="1">
      <c r="A158" s="140">
        <f>IF(Commande!A168&lt;&gt;"",Commande!A168,"")</f>
        <v>25921</v>
      </c>
      <c r="B158" s="141" t="str">
        <f>IF(Commande!B168&lt;&gt;"",Commande!B168,"")</f>
        <v>EPHEMERE DE VIRGINIE</v>
      </c>
      <c r="C158" s="141" t="str">
        <f>IF(Commande!C168&lt;&gt;"",Commande!C168,"")</f>
        <v xml:space="preserve">Blue and Gold                 </v>
      </c>
      <c r="D158" s="142" t="str">
        <f>IF(Commande!D168&lt;&gt;"",Commande!D168,"")</f>
        <v>B</v>
      </c>
      <c r="E158" s="142" t="str">
        <f>IF(Commande!E168&lt;&gt;"",Commande!E168,"")</f>
        <v>M 3 cm X60</v>
      </c>
      <c r="F158" s="143">
        <f>IF(Commande!G168&lt;&gt;"",Commande!G168,"")</f>
        <v>30</v>
      </c>
      <c r="G158" s="143">
        <f>IF(Commande!F168&lt;&gt;"",Commande!F168,"")</f>
        <v>8</v>
      </c>
      <c r="H158" s="143" t="str">
        <f>IF(Commande!H168&lt;&gt;"",Commande!H168,"")</f>
        <v>E</v>
      </c>
      <c r="I158" s="144" t="str">
        <f>IF(Commande!I168&lt;&gt;"",Commande!I168,"")</f>
        <v/>
      </c>
      <c r="J158" s="145" t="str">
        <f>IF(Commande!J168&lt;&gt;"",Commande!J168,"")</f>
        <v>S3B</v>
      </c>
      <c r="K158" s="141" t="str">
        <f>IF(Commande!K168&lt;&gt;"",Commande!K168,"")</f>
        <v/>
      </c>
      <c r="L158" s="141" t="str">
        <f>IF(Commande!L168&lt;&gt;"",Commande!L168,"")</f>
        <v>M3</v>
      </c>
      <c r="M158" s="145">
        <f>IF(Commande!M168&lt;&gt;"",Commande!M168,"")</f>
        <v>155</v>
      </c>
      <c r="N158" s="145"/>
      <c r="O158" s="17">
        <f>IF(Commande!O168&lt;&gt;"",Commande!O168,"")</f>
        <v>0</v>
      </c>
      <c r="P158" s="17">
        <f>IF(Commande!P168&lt;&gt;"",Commande!P168,"")</f>
        <v>0</v>
      </c>
      <c r="Q158" s="17">
        <f>IF(Commande!Q168&lt;&gt;"",Commande!Q168,"")</f>
        <v>0</v>
      </c>
      <c r="R158" s="146"/>
      <c r="S158" s="147"/>
      <c r="T158" s="147"/>
      <c r="U158" s="147"/>
    </row>
    <row r="159" spans="1:21" ht="20.100000000000001" customHeight="1">
      <c r="A159" s="148">
        <f>IF(Commande!A169&lt;&gt;"",Commande!A169,"")</f>
        <v>23774</v>
      </c>
      <c r="B159" s="149" t="str">
        <f>IF(Commande!B169&lt;&gt;"",Commande!B169,"")</f>
        <v>ERIGERON</v>
      </c>
      <c r="C159" s="149" t="str">
        <f>IF(Commande!C169&lt;&gt;"",Commande!C169,"")</f>
        <v>Karvinskianus</v>
      </c>
      <c r="D159" s="150" t="str">
        <f>IF(Commande!D169&lt;&gt;"",Commande!D169,"")</f>
        <v>B</v>
      </c>
      <c r="E159" s="150" t="str">
        <f>IF(Commande!E169&lt;&gt;"",Commande!E169,"")</f>
        <v>M 3 cm X60</v>
      </c>
      <c r="F159" s="151">
        <f>IF(Commande!G169&lt;&gt;"",Commande!G169,"")</f>
        <v>30</v>
      </c>
      <c r="G159" s="151">
        <f>IF(Commande!F169&lt;&gt;"",Commande!F169,"")</f>
        <v>6</v>
      </c>
      <c r="H159" s="151" t="str">
        <f>IF(Commande!H169&lt;&gt;"",Commande!H169,"")</f>
        <v xml:space="preserve">C  </v>
      </c>
      <c r="I159" s="152" t="str">
        <f>IF(Commande!I169&lt;&gt;"",Commande!I169,"")</f>
        <v/>
      </c>
      <c r="J159" s="149" t="str">
        <f>IF(Commande!J169&lt;&gt;"",Commande!J169,"")</f>
        <v>S7</v>
      </c>
      <c r="K159" s="149" t="str">
        <f>IF(Commande!K169&lt;&gt;"",Commande!K169,"")</f>
        <v/>
      </c>
      <c r="L159" s="149" t="str">
        <f>IF(Commande!L169&lt;&gt;"",Commande!L169,"")</f>
        <v>M3</v>
      </c>
      <c r="M159" s="153">
        <f>IF(Commande!M169&lt;&gt;"",Commande!M169,"")</f>
        <v>156</v>
      </c>
      <c r="N159" s="153"/>
      <c r="O159" s="17">
        <f>IF(Commande!O169&lt;&gt;"",Commande!O169,"")</f>
        <v>0</v>
      </c>
      <c r="P159" s="17">
        <f>IF(Commande!P169&lt;&gt;"",Commande!P169,"")</f>
        <v>0</v>
      </c>
      <c r="Q159" s="17">
        <f>IF(Commande!Q169&lt;&gt;"",Commande!Q169,"")</f>
        <v>0</v>
      </c>
      <c r="R159" s="154"/>
      <c r="S159" s="155"/>
      <c r="T159" s="155"/>
      <c r="U159" s="155"/>
    </row>
    <row r="160" spans="1:21" ht="20.100000000000001" customHeight="1">
      <c r="A160" s="140">
        <f>IF(Commande!A170&lt;&gt;"",Commande!A170,"")</f>
        <v>27503</v>
      </c>
      <c r="B160" s="141" t="str">
        <f>IF(Commande!B170&lt;&gt;"",Commande!B170,"")</f>
        <v>ERODIUM</v>
      </c>
      <c r="C160" s="141" t="str">
        <f>IF(Commande!C170&lt;&gt;"",Commande!C170,"")</f>
        <v>Album</v>
      </c>
      <c r="D160" s="142" t="str">
        <f>IF(Commande!D170&lt;&gt;"",Commande!D170,"")</f>
        <v>B</v>
      </c>
      <c r="E160" s="142" t="str">
        <f>IF(Commande!E170&lt;&gt;"",Commande!E170,"")</f>
        <v>M 3 cm X60</v>
      </c>
      <c r="F160" s="143">
        <f>IF(Commande!G170&lt;&gt;"",Commande!G170,"")</f>
        <v>30</v>
      </c>
      <c r="G160" s="143">
        <f>IF(Commande!F170&lt;&gt;"",Commande!F170,"")</f>
        <v>10</v>
      </c>
      <c r="H160" s="143" t="str">
        <f>IF(Commande!H170&lt;&gt;"",Commande!H170,"")</f>
        <v xml:space="preserve"> E </v>
      </c>
      <c r="I160" s="144" t="str">
        <f>IF(Commande!I170&lt;&gt;"",Commande!I170,"")</f>
        <v/>
      </c>
      <c r="J160" s="145" t="str">
        <f>IF(Commande!J170&lt;&gt;"",Commande!J170,"")</f>
        <v>S3B</v>
      </c>
      <c r="K160" s="141" t="str">
        <f>IF(Commande!K170&lt;&gt;"",Commande!K170,"")</f>
        <v>NEW</v>
      </c>
      <c r="L160" s="141" t="str">
        <f>IF(Commande!L170&lt;&gt;"",Commande!L170,"")</f>
        <v>M3</v>
      </c>
      <c r="M160" s="145">
        <f>IF(Commande!M170&lt;&gt;"",Commande!M170,"")</f>
        <v>157</v>
      </c>
      <c r="N160" s="145"/>
      <c r="O160" s="17">
        <f>IF(Commande!O170&lt;&gt;"",Commande!O170,"")</f>
        <v>0</v>
      </c>
      <c r="P160" s="17">
        <f>IF(Commande!P170&lt;&gt;"",Commande!P170,"")</f>
        <v>0</v>
      </c>
      <c r="Q160" s="17">
        <f>IF(Commande!Q170&lt;&gt;"",Commande!Q170,"")</f>
        <v>0</v>
      </c>
      <c r="R160" s="146"/>
      <c r="S160" s="147"/>
      <c r="T160" s="147"/>
      <c r="U160" s="147"/>
    </row>
    <row r="161" spans="1:21" ht="20.100000000000001" customHeight="1">
      <c r="A161" s="148">
        <f>IF(Commande!A171&lt;&gt;"",Commande!A171,"")</f>
        <v>25922</v>
      </c>
      <c r="B161" s="149" t="str">
        <f>IF(Commande!B171&lt;&gt;"",Commande!B171,"")</f>
        <v>ERODIUM</v>
      </c>
      <c r="C161" s="149" t="str">
        <f>IF(Commande!C171&lt;&gt;"",Commande!C171,"")</f>
        <v>Bishop's Form</v>
      </c>
      <c r="D161" s="150" t="str">
        <f>IF(Commande!D171&lt;&gt;"",Commande!D171,"")</f>
        <v>B</v>
      </c>
      <c r="E161" s="150" t="str">
        <f>IF(Commande!E171&lt;&gt;"",Commande!E171,"")</f>
        <v>M 3 cm X60</v>
      </c>
      <c r="F161" s="151">
        <f>IF(Commande!G171&lt;&gt;"",Commande!G171,"")</f>
        <v>30</v>
      </c>
      <c r="G161" s="151">
        <f>IF(Commande!F171&lt;&gt;"",Commande!F171,"")</f>
        <v>10</v>
      </c>
      <c r="H161" s="151" t="str">
        <f>IF(Commande!H171&lt;&gt;"",Commande!H171,"")</f>
        <v xml:space="preserve"> E </v>
      </c>
      <c r="I161" s="152" t="str">
        <f>IF(Commande!I171&lt;&gt;"",Commande!I171,"")</f>
        <v/>
      </c>
      <c r="J161" s="149" t="str">
        <f>IF(Commande!J171&lt;&gt;"",Commande!J171,"")</f>
        <v>S3B</v>
      </c>
      <c r="K161" s="149" t="str">
        <f>IF(Commande!K171&lt;&gt;"",Commande!K171,"")</f>
        <v/>
      </c>
      <c r="L161" s="149" t="str">
        <f>IF(Commande!L171&lt;&gt;"",Commande!L171,"")</f>
        <v>M3</v>
      </c>
      <c r="M161" s="153">
        <f>IF(Commande!M171&lt;&gt;"",Commande!M171,"")</f>
        <v>158</v>
      </c>
      <c r="N161" s="153"/>
      <c r="O161" s="17">
        <f>IF(Commande!O171&lt;&gt;"",Commande!O171,"")</f>
        <v>0</v>
      </c>
      <c r="P161" s="17">
        <f>IF(Commande!P171&lt;&gt;"",Commande!P171,"")</f>
        <v>0</v>
      </c>
      <c r="Q161" s="17">
        <f>IF(Commande!Q171&lt;&gt;"",Commande!Q171,"")</f>
        <v>0</v>
      </c>
      <c r="R161" s="154"/>
      <c r="S161" s="155"/>
      <c r="T161" s="155"/>
      <c r="U161" s="155"/>
    </row>
    <row r="162" spans="1:21" ht="20.100000000000001" customHeight="1">
      <c r="A162" s="140">
        <f>IF(Commande!A172&lt;&gt;"",Commande!A172,"")</f>
        <v>25923</v>
      </c>
      <c r="B162" s="141" t="str">
        <f>IF(Commande!B172&lt;&gt;"",Commande!B172,"")</f>
        <v>ERYSIMUM</v>
      </c>
      <c r="C162" s="141" t="str">
        <f>IF(Commande!C172&lt;&gt;"",Commande!C172,"")</f>
        <v xml:space="preserve">Bowles Mauve             </v>
      </c>
      <c r="D162" s="142" t="str">
        <f>IF(Commande!D172&lt;&gt;"",Commande!D172,"")</f>
        <v>B</v>
      </c>
      <c r="E162" s="142" t="str">
        <f>IF(Commande!E172&lt;&gt;"",Commande!E172,"")</f>
        <v>M 3 cm X60</v>
      </c>
      <c r="F162" s="143">
        <f>IF(Commande!G172&lt;&gt;"",Commande!G172,"")</f>
        <v>30</v>
      </c>
      <c r="G162" s="143">
        <f>IF(Commande!F172&lt;&gt;"",Commande!F172,"")</f>
        <v>10</v>
      </c>
      <c r="H162" s="143" t="str">
        <f>IF(Commande!H172&lt;&gt;"",Commande!H172,"")</f>
        <v>B</v>
      </c>
      <c r="I162" s="144">
        <f>IF(Commande!I172&lt;&gt;"",Commande!I172,"")</f>
        <v>0.04</v>
      </c>
      <c r="J162" s="145" t="str">
        <f>IF(Commande!J172&lt;&gt;"",Commande!J172,"")</f>
        <v>S3B</v>
      </c>
      <c r="K162" s="141" t="str">
        <f>IF(Commande!K172&lt;&gt;"",Commande!K172,"")</f>
        <v/>
      </c>
      <c r="L162" s="141" t="str">
        <f>IF(Commande!L172&lt;&gt;"",Commande!L172,"")</f>
        <v>M3</v>
      </c>
      <c r="M162" s="145">
        <f>IF(Commande!M172&lt;&gt;"",Commande!M172,"")</f>
        <v>159</v>
      </c>
      <c r="N162" s="145"/>
      <c r="O162" s="17">
        <f>IF(Commande!O172&lt;&gt;"",Commande!O172,"")</f>
        <v>0</v>
      </c>
      <c r="P162" s="17">
        <f>IF(Commande!P172&lt;&gt;"",Commande!P172,"")</f>
        <v>0</v>
      </c>
      <c r="Q162" s="17">
        <f>IF(Commande!Q172&lt;&gt;"",Commande!Q172,"")</f>
        <v>0</v>
      </c>
      <c r="R162" s="146"/>
      <c r="S162" s="147"/>
      <c r="T162" s="147"/>
      <c r="U162" s="147"/>
    </row>
    <row r="163" spans="1:21" ht="20.100000000000001" customHeight="1">
      <c r="A163" s="148">
        <f>IF(Commande!A173&lt;&gt;"",Commande!A173,"")</f>
        <v>25434</v>
      </c>
      <c r="B163" s="149" t="str">
        <f>IF(Commande!B173&lt;&gt;"",Commande!B173,"")</f>
        <v>EUPHORBE DES GARRIGUES</v>
      </c>
      <c r="C163" s="149" t="str">
        <f>IF(Commande!C173&lt;&gt;"",Commande!C173,"")</f>
        <v>Wulfenii</v>
      </c>
      <c r="D163" s="150" t="str">
        <f>IF(Commande!D173&lt;&gt;"",Commande!D173,"")</f>
        <v>S</v>
      </c>
      <c r="E163" s="150" t="str">
        <f>IF(Commande!E173&lt;&gt;"",Commande!E173,"")</f>
        <v>M 3 cm X60</v>
      </c>
      <c r="F163" s="151">
        <f>IF(Commande!G173&lt;&gt;"",Commande!G173,"")</f>
        <v>30</v>
      </c>
      <c r="G163" s="151">
        <f>IF(Commande!F173&lt;&gt;"",Commande!F173,"")</f>
        <v>8</v>
      </c>
      <c r="H163" s="151" t="str">
        <f>IF(Commande!H173&lt;&gt;"",Commande!H173,"")</f>
        <v>E</v>
      </c>
      <c r="I163" s="152" t="str">
        <f>IF(Commande!I173&lt;&gt;"",Commande!I173,"")</f>
        <v/>
      </c>
      <c r="J163" s="149" t="str">
        <f>IF(Commande!J173&lt;&gt;"",Commande!J173,"")</f>
        <v>S4</v>
      </c>
      <c r="K163" s="149" t="str">
        <f>IF(Commande!K173&lt;&gt;"",Commande!K173,"")</f>
        <v/>
      </c>
      <c r="L163" s="149" t="str">
        <f>IF(Commande!L173&lt;&gt;"",Commande!L173,"")</f>
        <v>M3</v>
      </c>
      <c r="M163" s="153">
        <f>IF(Commande!M173&lt;&gt;"",Commande!M173,"")</f>
        <v>160</v>
      </c>
      <c r="N163" s="153"/>
      <c r="O163" s="17">
        <f>IF(Commande!O173&lt;&gt;"",Commande!O173,"")</f>
        <v>0</v>
      </c>
      <c r="P163" s="17">
        <f>IF(Commande!P173&lt;&gt;"",Commande!P173,"")</f>
        <v>0</v>
      </c>
      <c r="Q163" s="17">
        <f>IF(Commande!Q173&lt;&gt;"",Commande!Q173,"")</f>
        <v>0</v>
      </c>
      <c r="R163" s="154"/>
      <c r="S163" s="155"/>
      <c r="T163" s="155"/>
      <c r="U163" s="155"/>
    </row>
    <row r="164" spans="1:21" ht="20.100000000000001" customHeight="1">
      <c r="A164" s="140">
        <f>IF(Commande!A174&lt;&gt;"",Commande!A174,"")</f>
        <v>25435</v>
      </c>
      <c r="B164" s="141" t="str">
        <f>IF(Commande!B174&lt;&gt;"",Commande!B174,"")</f>
        <v>EUPHORBE MYRSINITE</v>
      </c>
      <c r="C164" s="141" t="str">
        <f>IF(Commande!C174&lt;&gt;"",Commande!C174,"")</f>
        <v>De Corse</v>
      </c>
      <c r="D164" s="142" t="str">
        <f>IF(Commande!D174&lt;&gt;"",Commande!D174,"")</f>
        <v>S</v>
      </c>
      <c r="E164" s="142" t="str">
        <f>IF(Commande!E174&lt;&gt;"",Commande!E174,"")</f>
        <v>M 3 cm X60</v>
      </c>
      <c r="F164" s="143">
        <f>IF(Commande!G174&lt;&gt;"",Commande!G174,"")</f>
        <v>30</v>
      </c>
      <c r="G164" s="143">
        <f>IF(Commande!F174&lt;&gt;"",Commande!F174,"")</f>
        <v>8</v>
      </c>
      <c r="H164" s="143" t="str">
        <f>IF(Commande!H174&lt;&gt;"",Commande!H174,"")</f>
        <v>E</v>
      </c>
      <c r="I164" s="144" t="str">
        <f>IF(Commande!I174&lt;&gt;"",Commande!I174,"")</f>
        <v/>
      </c>
      <c r="J164" s="145" t="str">
        <f>IF(Commande!J174&lt;&gt;"",Commande!J174,"")</f>
        <v>S4</v>
      </c>
      <c r="K164" s="141" t="str">
        <f>IF(Commande!K174&lt;&gt;"",Commande!K174,"")</f>
        <v/>
      </c>
      <c r="L164" s="141" t="str">
        <f>IF(Commande!L174&lt;&gt;"",Commande!L174,"")</f>
        <v>M3</v>
      </c>
      <c r="M164" s="145">
        <f>IF(Commande!M174&lt;&gt;"",Commande!M174,"")</f>
        <v>161</v>
      </c>
      <c r="N164" s="145"/>
      <c r="O164" s="17">
        <f>IF(Commande!O174&lt;&gt;"",Commande!O174,"")</f>
        <v>0</v>
      </c>
      <c r="P164" s="17">
        <f>IF(Commande!P174&lt;&gt;"",Commande!P174,"")</f>
        <v>0</v>
      </c>
      <c r="Q164" s="17">
        <f>IF(Commande!Q174&lt;&gt;"",Commande!Q174,"")</f>
        <v>0</v>
      </c>
      <c r="R164" s="146"/>
      <c r="S164" s="147"/>
      <c r="T164" s="147"/>
      <c r="U164" s="147"/>
    </row>
    <row r="165" spans="1:21" ht="20.100000000000001" customHeight="1">
      <c r="A165" s="148">
        <f>IF(Commande!A175&lt;&gt;"",Commande!A175,"")</f>
        <v>337</v>
      </c>
      <c r="B165" s="149" t="str">
        <f>IF(Commande!B175&lt;&gt;"",Commande!B175,"")</f>
        <v>EURYOPS</v>
      </c>
      <c r="C165" s="149" t="str">
        <f>IF(Commande!C175&lt;&gt;"",Commande!C175,"")</f>
        <v>Soleil Orange</v>
      </c>
      <c r="D165" s="150" t="str">
        <f>IF(Commande!D175&lt;&gt;"",Commande!D175,"")</f>
        <v>B</v>
      </c>
      <c r="E165" s="150" t="str">
        <f>IF(Commande!E175&lt;&gt;"",Commande!E175,"")</f>
        <v>M 3 cm X60</v>
      </c>
      <c r="F165" s="151">
        <f>IF(Commande!G175&lt;&gt;"",Commande!G175,"")</f>
        <v>30</v>
      </c>
      <c r="G165" s="151">
        <f>IF(Commande!F175&lt;&gt;"",Commande!F175,"")</f>
        <v>8</v>
      </c>
      <c r="H165" s="151" t="str">
        <f>IF(Commande!H175&lt;&gt;"",Commande!H175,"")</f>
        <v>B</v>
      </c>
      <c r="I165" s="152" t="str">
        <f>IF(Commande!I175&lt;&gt;"",Commande!I175,"")</f>
        <v/>
      </c>
      <c r="J165" s="149" t="str">
        <f>IF(Commande!J175&lt;&gt;"",Commande!J175,"")</f>
        <v>S10</v>
      </c>
      <c r="K165" s="149" t="str">
        <f>IF(Commande!K175&lt;&gt;"",Commande!K175,"")</f>
        <v/>
      </c>
      <c r="L165" s="149" t="str">
        <f>IF(Commande!L175&lt;&gt;"",Commande!L175,"")</f>
        <v>M3</v>
      </c>
      <c r="M165" s="153">
        <f>IF(Commande!M175&lt;&gt;"",Commande!M175,"")</f>
        <v>162</v>
      </c>
      <c r="N165" s="153"/>
      <c r="O165" s="17">
        <f>IF(Commande!O175&lt;&gt;"",Commande!O175,"")</f>
        <v>0</v>
      </c>
      <c r="P165" s="17">
        <f>IF(Commande!P175&lt;&gt;"",Commande!P175,"")</f>
        <v>0</v>
      </c>
      <c r="Q165" s="17">
        <f>IF(Commande!Q175&lt;&gt;"",Commande!Q175,"")</f>
        <v>0</v>
      </c>
      <c r="R165" s="154"/>
      <c r="S165" s="155"/>
      <c r="T165" s="155"/>
      <c r="U165" s="155"/>
    </row>
    <row r="166" spans="1:21" ht="20.100000000000001" customHeight="1">
      <c r="A166" s="140">
        <f>IF(Commande!A176&lt;&gt;"",Commande!A176,"")</f>
        <v>12861</v>
      </c>
      <c r="B166" s="141" t="str">
        <f>IF(Commande!B176&lt;&gt;"",Commande!B176,"")</f>
        <v>EURYOPS</v>
      </c>
      <c r="C166" s="141" t="str">
        <f>IF(Commande!C176&lt;&gt;"",Commande!C176,"")</f>
        <v>Sunshine Silver</v>
      </c>
      <c r="D166" s="142" t="str">
        <f>IF(Commande!D176&lt;&gt;"",Commande!D176,"")</f>
        <v>B</v>
      </c>
      <c r="E166" s="142" t="str">
        <f>IF(Commande!E176&lt;&gt;"",Commande!E176,"")</f>
        <v>M 3 cm X60</v>
      </c>
      <c r="F166" s="143">
        <f>IF(Commande!G176&lt;&gt;"",Commande!G176,"")</f>
        <v>30</v>
      </c>
      <c r="G166" s="143">
        <f>IF(Commande!F176&lt;&gt;"",Commande!F176,"")</f>
        <v>8</v>
      </c>
      <c r="H166" s="143" t="str">
        <f>IF(Commande!H176&lt;&gt;"",Commande!H176,"")</f>
        <v>B</v>
      </c>
      <c r="I166" s="144" t="str">
        <f>IF(Commande!I176&lt;&gt;"",Commande!I176,"")</f>
        <v/>
      </c>
      <c r="J166" s="145" t="str">
        <f>IF(Commande!J176&lt;&gt;"",Commande!J176,"")</f>
        <v>S10</v>
      </c>
      <c r="K166" s="141" t="str">
        <f>IF(Commande!K176&lt;&gt;"",Commande!K176,"")</f>
        <v/>
      </c>
      <c r="L166" s="141" t="str">
        <f>IF(Commande!L176&lt;&gt;"",Commande!L176,"")</f>
        <v>M3</v>
      </c>
      <c r="M166" s="145">
        <f>IF(Commande!M176&lt;&gt;"",Commande!M176,"")</f>
        <v>163</v>
      </c>
      <c r="N166" s="145"/>
      <c r="O166" s="17">
        <f>IF(Commande!O176&lt;&gt;"",Commande!O176,"")</f>
        <v>0</v>
      </c>
      <c r="P166" s="17">
        <f>IF(Commande!P176&lt;&gt;"",Commande!P176,"")</f>
        <v>0</v>
      </c>
      <c r="Q166" s="17">
        <f>IF(Commande!Q176&lt;&gt;"",Commande!Q176,"")</f>
        <v>0</v>
      </c>
      <c r="R166" s="146"/>
      <c r="S166" s="147"/>
      <c r="T166" s="147"/>
      <c r="U166" s="147"/>
    </row>
    <row r="167" spans="1:21" ht="20.100000000000001" customHeight="1">
      <c r="A167" s="122" t="str">
        <f>IF(Commande!A177&lt;&gt;"",Commande!A177,"")</f>
        <v/>
      </c>
      <c r="B167" s="128" t="str">
        <f>IF(Commande!B177&lt;&gt;"",Commande!B177,"")</f>
        <v>F</v>
      </c>
      <c r="C167" s="123" t="str">
        <f>IF(Commande!C177&lt;&gt;"",Commande!C177,"")</f>
        <v/>
      </c>
      <c r="D167" s="124" t="str">
        <f>IF(Commande!D177&lt;&gt;"",Commande!D177,"")</f>
        <v/>
      </c>
      <c r="E167" s="124" t="str">
        <f>IF(Commande!E177&lt;&gt;"",Commande!E177,"")</f>
        <v/>
      </c>
      <c r="F167" s="124" t="str">
        <f>IF(Commande!G177&lt;&gt;"",Commande!G177,"")</f>
        <v/>
      </c>
      <c r="G167" s="124" t="str">
        <f>IF(Commande!F177&lt;&gt;"",Commande!F177,"")</f>
        <v/>
      </c>
      <c r="H167" s="124" t="str">
        <f>IF(Commande!H177&lt;&gt;"",Commande!H177,"")</f>
        <v/>
      </c>
      <c r="I167" s="125" t="str">
        <f>IF(Commande!I177&lt;&gt;"",Commande!I177,"")</f>
        <v/>
      </c>
      <c r="J167" s="123" t="str">
        <f>IF(Commande!J177&lt;&gt;"",Commande!J177,"")</f>
        <v>L</v>
      </c>
      <c r="K167" s="123" t="str">
        <f>IF(Commande!K177&lt;&gt;"",Commande!K177,"")</f>
        <v/>
      </c>
      <c r="L167" s="123" t="str">
        <f>IF(Commande!L177&lt;&gt;"",Commande!L177,"")</f>
        <v/>
      </c>
      <c r="M167" s="123">
        <f>IF(Commande!M177&lt;&gt;"",Commande!M177,"")</f>
        <v>164</v>
      </c>
      <c r="N167" s="123"/>
      <c r="O167" s="17" t="str">
        <f>IF(Commande!O177&lt;&gt;"",Commande!O177,"")</f>
        <v/>
      </c>
      <c r="P167" s="17" t="str">
        <f>IF(Commande!P177&lt;&gt;"",Commande!P177,"")</f>
        <v/>
      </c>
      <c r="Q167" s="17" t="str">
        <f>IF(Commande!Q177&lt;&gt;"",Commande!Q177,"")</f>
        <v/>
      </c>
      <c r="R167" s="126"/>
      <c r="S167" s="127"/>
      <c r="T167" s="127"/>
      <c r="U167" s="127"/>
    </row>
    <row r="168" spans="1:21" ht="20.100000000000001" customHeight="1">
      <c r="A168" s="140">
        <f>IF(Commande!A178&lt;&gt;"",Commande!A178,"")</f>
        <v>13310</v>
      </c>
      <c r="B168" s="141" t="str">
        <f>IF(Commande!B178&lt;&gt;"",Commande!B178,"")</f>
        <v>FUCHSIA VIVACE</v>
      </c>
      <c r="C168" s="141" t="str">
        <f>IF(Commande!C178&lt;&gt;"",Commande!C178,"")</f>
        <v>Blue Sarah</v>
      </c>
      <c r="D168" s="142" t="str">
        <f>IF(Commande!D178&lt;&gt;"",Commande!D178,"")</f>
        <v>B</v>
      </c>
      <c r="E168" s="142" t="str">
        <f>IF(Commande!E178&lt;&gt;"",Commande!E178,"")</f>
        <v>M 3 cm X60</v>
      </c>
      <c r="F168" s="143">
        <f>IF(Commande!G178&lt;&gt;"",Commande!G178,"")</f>
        <v>30</v>
      </c>
      <c r="G168" s="143">
        <f>IF(Commande!F178&lt;&gt;"",Commande!F178,"")</f>
        <v>6</v>
      </c>
      <c r="H168" s="143" t="str">
        <f>IF(Commande!H178&lt;&gt;"",Commande!H178,"")</f>
        <v>B</v>
      </c>
      <c r="I168" s="144" t="str">
        <f>IF(Commande!I178&lt;&gt;"",Commande!I178,"")</f>
        <v/>
      </c>
      <c r="J168" s="145" t="str">
        <f>IF(Commande!J178&lt;&gt;"",Commande!J178,"")</f>
        <v>S10</v>
      </c>
      <c r="K168" s="141" t="str">
        <f>IF(Commande!K178&lt;&gt;"",Commande!K178,"")</f>
        <v/>
      </c>
      <c r="L168" s="141" t="str">
        <f>IF(Commande!L178&lt;&gt;"",Commande!L178,"")</f>
        <v>M3</v>
      </c>
      <c r="M168" s="145">
        <f>IF(Commande!M178&lt;&gt;"",Commande!M178,"")</f>
        <v>165</v>
      </c>
      <c r="N168" s="145"/>
      <c r="O168" s="17">
        <f>IF(Commande!O178&lt;&gt;"",Commande!O178,"")</f>
        <v>0</v>
      </c>
      <c r="P168" s="17">
        <f>IF(Commande!P178&lt;&gt;"",Commande!P178,"")</f>
        <v>0</v>
      </c>
      <c r="Q168" s="17">
        <f>IF(Commande!Q178&lt;&gt;"",Commande!Q178,"")</f>
        <v>0</v>
      </c>
      <c r="R168" s="146"/>
      <c r="S168" s="147"/>
      <c r="T168" s="147"/>
      <c r="U168" s="147"/>
    </row>
    <row r="169" spans="1:21" ht="20.100000000000001" customHeight="1">
      <c r="A169" s="148">
        <f>IF(Commande!A179&lt;&gt;"",Commande!A179,"")</f>
        <v>14246</v>
      </c>
      <c r="B169" s="149" t="str">
        <f>IF(Commande!B179&lt;&gt;"",Commande!B179,"")</f>
        <v>FUCHSIA VIVACE</v>
      </c>
      <c r="C169" s="149" t="str">
        <f>IF(Commande!C179&lt;&gt;"",Commande!C179,"")</f>
        <v>Genii Doré</v>
      </c>
      <c r="D169" s="150" t="str">
        <f>IF(Commande!D179&lt;&gt;"",Commande!D179,"")</f>
        <v>B</v>
      </c>
      <c r="E169" s="150" t="str">
        <f>IF(Commande!E179&lt;&gt;"",Commande!E179,"")</f>
        <v>M 3 cm X60</v>
      </c>
      <c r="F169" s="151">
        <f>IF(Commande!G179&lt;&gt;"",Commande!G179,"")</f>
        <v>30</v>
      </c>
      <c r="G169" s="151">
        <f>IF(Commande!F179&lt;&gt;"",Commande!F179,"")</f>
        <v>6</v>
      </c>
      <c r="H169" s="151" t="str">
        <f>IF(Commande!H179&lt;&gt;"",Commande!H179,"")</f>
        <v>B</v>
      </c>
      <c r="I169" s="152" t="str">
        <f>IF(Commande!I179&lt;&gt;"",Commande!I179,"")</f>
        <v/>
      </c>
      <c r="J169" s="149" t="str">
        <f>IF(Commande!J179&lt;&gt;"",Commande!J179,"")</f>
        <v>S10</v>
      </c>
      <c r="K169" s="149" t="str">
        <f>IF(Commande!K179&lt;&gt;"",Commande!K179,"")</f>
        <v/>
      </c>
      <c r="L169" s="149" t="str">
        <f>IF(Commande!L179&lt;&gt;"",Commande!L179,"")</f>
        <v>M3</v>
      </c>
      <c r="M169" s="153">
        <f>IF(Commande!M179&lt;&gt;"",Commande!M179,"")</f>
        <v>166</v>
      </c>
      <c r="N169" s="153"/>
      <c r="O169" s="17">
        <f>IF(Commande!O179&lt;&gt;"",Commande!O179,"")</f>
        <v>0</v>
      </c>
      <c r="P169" s="17">
        <f>IF(Commande!P179&lt;&gt;"",Commande!P179,"")</f>
        <v>0</v>
      </c>
      <c r="Q169" s="17">
        <f>IF(Commande!Q179&lt;&gt;"",Commande!Q179,"")</f>
        <v>0</v>
      </c>
      <c r="R169" s="154"/>
      <c r="S169" s="155"/>
      <c r="T169" s="155"/>
      <c r="U169" s="155"/>
    </row>
    <row r="170" spans="1:21" ht="20.100000000000001" customHeight="1">
      <c r="A170" s="140">
        <f>IF(Commande!A180&lt;&gt;"",Commande!A180,"")</f>
        <v>26000</v>
      </c>
      <c r="B170" s="141" t="str">
        <f>IF(Commande!B180&lt;&gt;"",Commande!B180,"")</f>
        <v>FUCHSIA VIVACE</v>
      </c>
      <c r="C170" s="141" t="str">
        <f>IF(Commande!C180&lt;&gt;"",Commande!C180,"")</f>
        <v>Magellanica variegata</v>
      </c>
      <c r="D170" s="142" t="str">
        <f>IF(Commande!D180&lt;&gt;"",Commande!D180,"")</f>
        <v>B</v>
      </c>
      <c r="E170" s="142" t="str">
        <f>IF(Commande!E180&lt;&gt;"",Commande!E180,"")</f>
        <v>M 3 cm X60</v>
      </c>
      <c r="F170" s="143">
        <f>IF(Commande!G180&lt;&gt;"",Commande!G180,"")</f>
        <v>30</v>
      </c>
      <c r="G170" s="143">
        <f>IF(Commande!F180&lt;&gt;"",Commande!F180,"")</f>
        <v>6</v>
      </c>
      <c r="H170" s="143" t="str">
        <f>IF(Commande!H180&lt;&gt;"",Commande!H180,"")</f>
        <v>B</v>
      </c>
      <c r="I170" s="144" t="str">
        <f>IF(Commande!I180&lt;&gt;"",Commande!I180,"")</f>
        <v/>
      </c>
      <c r="J170" s="145" t="str">
        <f>IF(Commande!J180&lt;&gt;"",Commande!J180,"")</f>
        <v>S10</v>
      </c>
      <c r="K170" s="141" t="str">
        <f>IF(Commande!K180&lt;&gt;"",Commande!K180,"")</f>
        <v/>
      </c>
      <c r="L170" s="141" t="str">
        <f>IF(Commande!L180&lt;&gt;"",Commande!L180,"")</f>
        <v>M3</v>
      </c>
      <c r="M170" s="145">
        <f>IF(Commande!M180&lt;&gt;"",Commande!M180,"")</f>
        <v>167</v>
      </c>
      <c r="N170" s="145"/>
      <c r="O170" s="17">
        <f>IF(Commande!O180&lt;&gt;"",Commande!O180,"")</f>
        <v>0</v>
      </c>
      <c r="P170" s="17">
        <f>IF(Commande!P180&lt;&gt;"",Commande!P180,"")</f>
        <v>0</v>
      </c>
      <c r="Q170" s="17">
        <f>IF(Commande!Q180&lt;&gt;"",Commande!Q180,"")</f>
        <v>0</v>
      </c>
      <c r="R170" s="146"/>
      <c r="S170" s="147"/>
      <c r="T170" s="147"/>
      <c r="U170" s="147"/>
    </row>
    <row r="171" spans="1:21" ht="20.100000000000001" customHeight="1">
      <c r="A171" s="148">
        <f>IF(Commande!A181&lt;&gt;"",Commande!A181,"")</f>
        <v>13313</v>
      </c>
      <c r="B171" s="149" t="str">
        <f>IF(Commande!B181&lt;&gt;"",Commande!B181,"")</f>
        <v>FUCHSIA VIVACE</v>
      </c>
      <c r="C171" s="149" t="str">
        <f>IF(Commande!C181&lt;&gt;"",Commande!C181,"")</f>
        <v>Regia Reitzii</v>
      </c>
      <c r="D171" s="150" t="str">
        <f>IF(Commande!D181&lt;&gt;"",Commande!D181,"")</f>
        <v>B</v>
      </c>
      <c r="E171" s="150" t="str">
        <f>IF(Commande!E181&lt;&gt;"",Commande!E181,"")</f>
        <v>M 3 cm X60</v>
      </c>
      <c r="F171" s="151">
        <f>IF(Commande!G181&lt;&gt;"",Commande!G181,"")</f>
        <v>30</v>
      </c>
      <c r="G171" s="151">
        <f>IF(Commande!F181&lt;&gt;"",Commande!F181,"")</f>
        <v>6</v>
      </c>
      <c r="H171" s="151" t="str">
        <f>IF(Commande!H181&lt;&gt;"",Commande!H181,"")</f>
        <v>B</v>
      </c>
      <c r="I171" s="152" t="str">
        <f>IF(Commande!I181&lt;&gt;"",Commande!I181,"")</f>
        <v/>
      </c>
      <c r="J171" s="149" t="str">
        <f>IF(Commande!J181&lt;&gt;"",Commande!J181,"")</f>
        <v>S10</v>
      </c>
      <c r="K171" s="149" t="str">
        <f>IF(Commande!K181&lt;&gt;"",Commande!K181,"")</f>
        <v/>
      </c>
      <c r="L171" s="149" t="str">
        <f>IF(Commande!L181&lt;&gt;"",Commande!L181,"")</f>
        <v>M3</v>
      </c>
      <c r="M171" s="153">
        <f>IF(Commande!M181&lt;&gt;"",Commande!M181,"")</f>
        <v>168</v>
      </c>
      <c r="N171" s="153"/>
      <c r="O171" s="17">
        <f>IF(Commande!O181&lt;&gt;"",Commande!O181,"")</f>
        <v>0</v>
      </c>
      <c r="P171" s="17">
        <f>IF(Commande!P181&lt;&gt;"",Commande!P181,"")</f>
        <v>0</v>
      </c>
      <c r="Q171" s="17">
        <f>IF(Commande!Q181&lt;&gt;"",Commande!Q181,"")</f>
        <v>0</v>
      </c>
      <c r="R171" s="154"/>
      <c r="S171" s="155"/>
      <c r="T171" s="155"/>
      <c r="U171" s="155"/>
    </row>
    <row r="172" spans="1:21" ht="20.100000000000001" customHeight="1">
      <c r="A172" s="140">
        <f>IF(Commande!A182&lt;&gt;"",Commande!A182,"")</f>
        <v>362</v>
      </c>
      <c r="B172" s="141" t="str">
        <f>IF(Commande!B182&lt;&gt;"",Commande!B182,"")</f>
        <v>FUCHSIA VIVACE</v>
      </c>
      <c r="C172" s="141" t="str">
        <f>IF(Commande!C182&lt;&gt;"",Commande!C182,"")</f>
        <v>Riccartonii</v>
      </c>
      <c r="D172" s="142" t="str">
        <f>IF(Commande!D182&lt;&gt;"",Commande!D182,"")</f>
        <v>B</v>
      </c>
      <c r="E172" s="142" t="str">
        <f>IF(Commande!E182&lt;&gt;"",Commande!E182,"")</f>
        <v>M 3 cm X60</v>
      </c>
      <c r="F172" s="143">
        <f>IF(Commande!G182&lt;&gt;"",Commande!G182,"")</f>
        <v>30</v>
      </c>
      <c r="G172" s="143">
        <f>IF(Commande!F182&lt;&gt;"",Commande!F182,"")</f>
        <v>6</v>
      </c>
      <c r="H172" s="143" t="str">
        <f>IF(Commande!H182&lt;&gt;"",Commande!H182,"")</f>
        <v>B</v>
      </c>
      <c r="I172" s="144" t="str">
        <f>IF(Commande!I182&lt;&gt;"",Commande!I182,"")</f>
        <v/>
      </c>
      <c r="J172" s="145" t="str">
        <f>IF(Commande!J182&lt;&gt;"",Commande!J182,"")</f>
        <v>S10</v>
      </c>
      <c r="K172" s="141" t="str">
        <f>IF(Commande!K182&lt;&gt;"",Commande!K182,"")</f>
        <v/>
      </c>
      <c r="L172" s="141" t="str">
        <f>IF(Commande!L182&lt;&gt;"",Commande!L182,"")</f>
        <v>M3</v>
      </c>
      <c r="M172" s="145">
        <f>IF(Commande!M182&lt;&gt;"",Commande!M182,"")</f>
        <v>169</v>
      </c>
      <c r="N172" s="145"/>
      <c r="O172" s="17">
        <f>IF(Commande!O182&lt;&gt;"",Commande!O182,"")</f>
        <v>0</v>
      </c>
      <c r="P172" s="17">
        <f>IF(Commande!P182&lt;&gt;"",Commande!P182,"")</f>
        <v>0</v>
      </c>
      <c r="Q172" s="17">
        <f>IF(Commande!Q182&lt;&gt;"",Commande!Q182,"")</f>
        <v>0</v>
      </c>
      <c r="R172" s="146"/>
      <c r="S172" s="147"/>
      <c r="T172" s="147"/>
      <c r="U172" s="147"/>
    </row>
    <row r="173" spans="1:21" ht="20.100000000000001" customHeight="1">
      <c r="A173" s="148">
        <f>IF(Commande!A183&lt;&gt;"",Commande!A183,"")</f>
        <v>14259</v>
      </c>
      <c r="B173" s="149" t="str">
        <f>IF(Commande!B183&lt;&gt;"",Commande!B183,"")</f>
        <v>FUCHSIA VIVACE</v>
      </c>
      <c r="C173" s="149" t="str">
        <f>IF(Commande!C183&lt;&gt;"",Commande!C183,"")</f>
        <v>Variés</v>
      </c>
      <c r="D173" s="150" t="str">
        <f>IF(Commande!D183&lt;&gt;"",Commande!D183,"")</f>
        <v>B</v>
      </c>
      <c r="E173" s="150" t="str">
        <f>IF(Commande!E183&lt;&gt;"",Commande!E183,"")</f>
        <v>M 3 cm X60</v>
      </c>
      <c r="F173" s="151">
        <f>IF(Commande!G183&lt;&gt;"",Commande!G183,"")</f>
        <v>30</v>
      </c>
      <c r="G173" s="151">
        <f>IF(Commande!F183&lt;&gt;"",Commande!F183,"")</f>
        <v>6</v>
      </c>
      <c r="H173" s="151" t="str">
        <f>IF(Commande!H183&lt;&gt;"",Commande!H183,"")</f>
        <v>B</v>
      </c>
      <c r="I173" s="152" t="str">
        <f>IF(Commande!I183&lt;&gt;"",Commande!I183,"")</f>
        <v/>
      </c>
      <c r="J173" s="149" t="str">
        <f>IF(Commande!J183&lt;&gt;"",Commande!J183,"")</f>
        <v>S10</v>
      </c>
      <c r="K173" s="149" t="str">
        <f>IF(Commande!K183&lt;&gt;"",Commande!K183,"")</f>
        <v/>
      </c>
      <c r="L173" s="149" t="str">
        <f>IF(Commande!L183&lt;&gt;"",Commande!L183,"")</f>
        <v>M3</v>
      </c>
      <c r="M173" s="153">
        <f>IF(Commande!M183&lt;&gt;"",Commande!M183,"")</f>
        <v>170</v>
      </c>
      <c r="N173" s="153"/>
      <c r="O173" s="17">
        <f>IF(Commande!O183&lt;&gt;"",Commande!O183,"")</f>
        <v>0</v>
      </c>
      <c r="P173" s="17">
        <f>IF(Commande!P183&lt;&gt;"",Commande!P183,"")</f>
        <v>0</v>
      </c>
      <c r="Q173" s="17">
        <f>IF(Commande!Q183&lt;&gt;"",Commande!Q183,"")</f>
        <v>0</v>
      </c>
      <c r="R173" s="154"/>
      <c r="S173" s="155"/>
      <c r="T173" s="155"/>
      <c r="U173" s="155"/>
    </row>
    <row r="174" spans="1:21" ht="20.100000000000001" customHeight="1">
      <c r="A174" s="122" t="str">
        <f>IF(Commande!A184&lt;&gt;"",Commande!A184,"")</f>
        <v/>
      </c>
      <c r="B174" s="128" t="str">
        <f>IF(Commande!B184&lt;&gt;"",Commande!B184,"")</f>
        <v>G</v>
      </c>
      <c r="C174" s="123" t="str">
        <f>IF(Commande!C184&lt;&gt;"",Commande!C184,"")</f>
        <v/>
      </c>
      <c r="D174" s="124" t="str">
        <f>IF(Commande!D184&lt;&gt;"",Commande!D184,"")</f>
        <v/>
      </c>
      <c r="E174" s="124" t="str">
        <f>IF(Commande!E184&lt;&gt;"",Commande!E184,"")</f>
        <v/>
      </c>
      <c r="F174" s="124" t="str">
        <f>IF(Commande!G184&lt;&gt;"",Commande!G184,"")</f>
        <v/>
      </c>
      <c r="G174" s="124" t="str">
        <f>IF(Commande!F184&lt;&gt;"",Commande!F184,"")</f>
        <v/>
      </c>
      <c r="H174" s="124" t="str">
        <f>IF(Commande!H184&lt;&gt;"",Commande!H184,"")</f>
        <v/>
      </c>
      <c r="I174" s="125" t="str">
        <f>IF(Commande!I184&lt;&gt;"",Commande!I184,"")</f>
        <v/>
      </c>
      <c r="J174" s="123" t="str">
        <f>IF(Commande!J184&lt;&gt;"",Commande!J184,"")</f>
        <v>L</v>
      </c>
      <c r="K174" s="123" t="str">
        <f>IF(Commande!K184&lt;&gt;"",Commande!K184,"")</f>
        <v/>
      </c>
      <c r="L174" s="123" t="str">
        <f>IF(Commande!L184&lt;&gt;"",Commande!L184,"")</f>
        <v/>
      </c>
      <c r="M174" s="123">
        <f>IF(Commande!M184&lt;&gt;"",Commande!M184,"")</f>
        <v>171</v>
      </c>
      <c r="N174" s="123"/>
      <c r="O174" s="17" t="str">
        <f>IF(Commande!O184&lt;&gt;"",Commande!O184,"")</f>
        <v/>
      </c>
      <c r="P174" s="17" t="str">
        <f>IF(Commande!P184&lt;&gt;"",Commande!P184,"")</f>
        <v/>
      </c>
      <c r="Q174" s="17" t="str">
        <f>IF(Commande!Q184&lt;&gt;"",Commande!Q184,"")</f>
        <v/>
      </c>
      <c r="R174" s="126"/>
      <c r="S174" s="127"/>
      <c r="T174" s="127"/>
      <c r="U174" s="127"/>
    </row>
    <row r="175" spans="1:21" ht="20.100000000000001" customHeight="1">
      <c r="A175" s="140">
        <f>IF(Commande!A185&lt;&gt;"",Commande!A185,"")</f>
        <v>3700</v>
      </c>
      <c r="B175" s="141" t="str">
        <f>IF(Commande!B185&lt;&gt;"",Commande!B185,"")</f>
        <v>GAILLARDE</v>
      </c>
      <c r="C175" s="141" t="str">
        <f>IF(Commande!C185&lt;&gt;"",Commande!C185,"")</f>
        <v>Arizona sun</v>
      </c>
      <c r="D175" s="142" t="str">
        <f>IF(Commande!D185&lt;&gt;"",Commande!D185,"")</f>
        <v>S</v>
      </c>
      <c r="E175" s="142" t="str">
        <f>IF(Commande!E185&lt;&gt;"",Commande!E185,"")</f>
        <v>M 3 cm X60</v>
      </c>
      <c r="F175" s="143">
        <f>IF(Commande!G185&lt;&gt;"",Commande!G185,"")</f>
        <v>30</v>
      </c>
      <c r="G175" s="143">
        <f>IF(Commande!F185&lt;&gt;"",Commande!F185,"")</f>
        <v>8</v>
      </c>
      <c r="H175" s="143" t="str">
        <f>IF(Commande!H185&lt;&gt;"",Commande!H185,"")</f>
        <v>B</v>
      </c>
      <c r="I175" s="144" t="str">
        <f>IF(Commande!I185&lt;&gt;"",Commande!I185,"")</f>
        <v/>
      </c>
      <c r="J175" s="145" t="str">
        <f>IF(Commande!J185&lt;&gt;"",Commande!J185,"")</f>
        <v>S2</v>
      </c>
      <c r="K175" s="141" t="str">
        <f>IF(Commande!K185&lt;&gt;"",Commande!K185,"")</f>
        <v/>
      </c>
      <c r="L175" s="141" t="str">
        <f>IF(Commande!L185&lt;&gt;"",Commande!L185,"")</f>
        <v>M3</v>
      </c>
      <c r="M175" s="145">
        <f>IF(Commande!M185&lt;&gt;"",Commande!M185,"")</f>
        <v>172</v>
      </c>
      <c r="N175" s="145"/>
      <c r="O175" s="17">
        <f>IF(Commande!O185&lt;&gt;"",Commande!O185,"")</f>
        <v>0</v>
      </c>
      <c r="P175" s="17">
        <f>IF(Commande!P185&lt;&gt;"",Commande!P185,"")</f>
        <v>0</v>
      </c>
      <c r="Q175" s="17">
        <f>IF(Commande!Q185&lt;&gt;"",Commande!Q185,"")</f>
        <v>0</v>
      </c>
      <c r="R175" s="146"/>
      <c r="S175" s="147"/>
      <c r="T175" s="147"/>
      <c r="U175" s="147"/>
    </row>
    <row r="176" spans="1:21" ht="20.100000000000001" customHeight="1">
      <c r="A176" s="148">
        <f>IF(Commande!A186&lt;&gt;"",Commande!A186,"")</f>
        <v>12095</v>
      </c>
      <c r="B176" s="149" t="str">
        <f>IF(Commande!B186&lt;&gt;"",Commande!B186,"")</f>
        <v>GAILLARDE</v>
      </c>
      <c r="C176" s="149" t="str">
        <f>IF(Commande!C186&lt;&gt;"",Commande!C186,"")</f>
        <v xml:space="preserve">Arizona Variées </v>
      </c>
      <c r="D176" s="150" t="str">
        <f>IF(Commande!D186&lt;&gt;"",Commande!D186,"")</f>
        <v>S</v>
      </c>
      <c r="E176" s="150" t="str">
        <f>IF(Commande!E186&lt;&gt;"",Commande!E186,"")</f>
        <v>M 3 cm X60</v>
      </c>
      <c r="F176" s="151">
        <f>IF(Commande!G186&lt;&gt;"",Commande!G186,"")</f>
        <v>30</v>
      </c>
      <c r="G176" s="151">
        <f>IF(Commande!F186&lt;&gt;"",Commande!F186,"")</f>
        <v>8</v>
      </c>
      <c r="H176" s="151" t="str">
        <f>IF(Commande!H186&lt;&gt;"",Commande!H186,"")</f>
        <v>B</v>
      </c>
      <c r="I176" s="152" t="str">
        <f>IF(Commande!I186&lt;&gt;"",Commande!I186,"")</f>
        <v/>
      </c>
      <c r="J176" s="149" t="str">
        <f>IF(Commande!J186&lt;&gt;"",Commande!J186,"")</f>
        <v>S2</v>
      </c>
      <c r="K176" s="149" t="str">
        <f>IF(Commande!K186&lt;&gt;"",Commande!K186,"")</f>
        <v/>
      </c>
      <c r="L176" s="149" t="str">
        <f>IF(Commande!L186&lt;&gt;"",Commande!L186,"")</f>
        <v>M3</v>
      </c>
      <c r="M176" s="153">
        <f>IF(Commande!M186&lt;&gt;"",Commande!M186,"")</f>
        <v>173</v>
      </c>
      <c r="N176" s="153"/>
      <c r="O176" s="17">
        <f>IF(Commande!O186&lt;&gt;"",Commande!O186,"")</f>
        <v>0</v>
      </c>
      <c r="P176" s="17">
        <f>IF(Commande!P186&lt;&gt;"",Commande!P186,"")</f>
        <v>0</v>
      </c>
      <c r="Q176" s="17">
        <f>IF(Commande!Q186&lt;&gt;"",Commande!Q186,"")</f>
        <v>0</v>
      </c>
      <c r="R176" s="154"/>
      <c r="S176" s="155"/>
      <c r="T176" s="155"/>
      <c r="U176" s="155"/>
    </row>
    <row r="177" spans="1:21" ht="20.100000000000001" customHeight="1">
      <c r="A177" s="140">
        <f>IF(Commande!A187&lt;&gt;"",Commande!A187,"")</f>
        <v>26452</v>
      </c>
      <c r="B177" s="141" t="str">
        <f>IF(Commande!B187&lt;&gt;"",Commande!B187,"")</f>
        <v>GAILLARDE</v>
      </c>
      <c r="C177" s="141" t="str">
        <f>IF(Commande!C187&lt;&gt;"",Commande!C187,"")</f>
        <v>Gusto Orange Zest</v>
      </c>
      <c r="D177" s="142" t="str">
        <f>IF(Commande!D187&lt;&gt;"",Commande!D187,"")</f>
        <v>B</v>
      </c>
      <c r="E177" s="142" t="str">
        <f>IF(Commande!E187&lt;&gt;"",Commande!E187,"")</f>
        <v>M 3 cm X60</v>
      </c>
      <c r="F177" s="143">
        <f>IF(Commande!G187&lt;&gt;"",Commande!G187,"")</f>
        <v>30</v>
      </c>
      <c r="G177" s="143">
        <f>IF(Commande!F187&lt;&gt;"",Commande!F187,"")</f>
        <v>6</v>
      </c>
      <c r="H177" s="143" t="str">
        <f>IF(Commande!H187&lt;&gt;"",Commande!H187,"")</f>
        <v>A</v>
      </c>
      <c r="I177" s="144">
        <f>IF(Commande!I187&lt;&gt;"",Commande!I187,"")</f>
        <v>6.5000000000000002E-2</v>
      </c>
      <c r="J177" s="145" t="str">
        <f>IF(Commande!J187&lt;&gt;"",Commande!J187,"")</f>
        <v>S7</v>
      </c>
      <c r="K177" s="141" t="str">
        <f>IF(Commande!K187&lt;&gt;"",Commande!K187,"")</f>
        <v/>
      </c>
      <c r="L177" s="141" t="str">
        <f>IF(Commande!L187&lt;&gt;"",Commande!L187,"")</f>
        <v>M3</v>
      </c>
      <c r="M177" s="145">
        <f>IF(Commande!M187&lt;&gt;"",Commande!M187,"")</f>
        <v>174</v>
      </c>
      <c r="N177" s="145"/>
      <c r="O177" s="17">
        <f>IF(Commande!O187&lt;&gt;"",Commande!O187,"")</f>
        <v>0</v>
      </c>
      <c r="P177" s="17">
        <f>IF(Commande!P187&lt;&gt;"",Commande!P187,"")</f>
        <v>0</v>
      </c>
      <c r="Q177" s="17">
        <f>IF(Commande!Q187&lt;&gt;"",Commande!Q187,"")</f>
        <v>0</v>
      </c>
      <c r="R177" s="146"/>
      <c r="S177" s="147"/>
      <c r="T177" s="147"/>
      <c r="U177" s="147"/>
    </row>
    <row r="178" spans="1:21" ht="20.100000000000001" customHeight="1">
      <c r="A178" s="148">
        <f>IF(Commande!A188&lt;&gt;"",Commande!A188,"")</f>
        <v>23457</v>
      </c>
      <c r="B178" s="149" t="str">
        <f>IF(Commande!B188&lt;&gt;"",Commande!B188,"")</f>
        <v>GAILLARDE</v>
      </c>
      <c r="C178" s="149" t="str">
        <f>IF(Commande!C188&lt;&gt;"",Commande!C188,"")</f>
        <v>Gusto Sweet Chili</v>
      </c>
      <c r="D178" s="150" t="str">
        <f>IF(Commande!D188&lt;&gt;"",Commande!D188,"")</f>
        <v>B</v>
      </c>
      <c r="E178" s="150" t="str">
        <f>IF(Commande!E188&lt;&gt;"",Commande!E188,"")</f>
        <v>M 3 cm X60</v>
      </c>
      <c r="F178" s="151">
        <f>IF(Commande!G188&lt;&gt;"",Commande!G188,"")</f>
        <v>30</v>
      </c>
      <c r="G178" s="151">
        <f>IF(Commande!F188&lt;&gt;"",Commande!F188,"")</f>
        <v>6</v>
      </c>
      <c r="H178" s="151" t="str">
        <f>IF(Commande!H188&lt;&gt;"",Commande!H188,"")</f>
        <v>A</v>
      </c>
      <c r="I178" s="152">
        <f>IF(Commande!I188&lt;&gt;"",Commande!I188,"")</f>
        <v>6.5000000000000002E-2</v>
      </c>
      <c r="J178" s="149" t="str">
        <f>IF(Commande!J188&lt;&gt;"",Commande!J188,"")</f>
        <v>S7</v>
      </c>
      <c r="K178" s="149" t="str">
        <f>IF(Commande!K188&lt;&gt;"",Commande!K188,"")</f>
        <v/>
      </c>
      <c r="L178" s="149" t="str">
        <f>IF(Commande!L188&lt;&gt;"",Commande!L188,"")</f>
        <v>M3</v>
      </c>
      <c r="M178" s="153">
        <f>IF(Commande!M188&lt;&gt;"",Commande!M188,"")</f>
        <v>175</v>
      </c>
      <c r="N178" s="153"/>
      <c r="O178" s="17">
        <f>IF(Commande!O188&lt;&gt;"",Commande!O188,"")</f>
        <v>0</v>
      </c>
      <c r="P178" s="17">
        <f>IF(Commande!P188&lt;&gt;"",Commande!P188,"")</f>
        <v>0</v>
      </c>
      <c r="Q178" s="17">
        <f>IF(Commande!Q188&lt;&gt;"",Commande!Q188,"")</f>
        <v>0</v>
      </c>
      <c r="R178" s="154"/>
      <c r="S178" s="155"/>
      <c r="T178" s="155"/>
      <c r="U178" s="155"/>
    </row>
    <row r="179" spans="1:21" ht="20.100000000000001" customHeight="1">
      <c r="A179" s="140">
        <f>IF(Commande!A189&lt;&gt;"",Commande!A189,"")</f>
        <v>26775</v>
      </c>
      <c r="B179" s="141" t="str">
        <f>IF(Commande!B189&lt;&gt;"",Commande!B189,"")</f>
        <v>GAURA</v>
      </c>
      <c r="C179" s="141" t="str">
        <f>IF(Commande!C189&lt;&gt;"",Commande!C189,"")</f>
        <v>Belleza bicolore</v>
      </c>
      <c r="D179" s="142" t="str">
        <f>IF(Commande!D189&lt;&gt;"",Commande!D189,"")</f>
        <v>B</v>
      </c>
      <c r="E179" s="142" t="str">
        <f>IF(Commande!E189&lt;&gt;"",Commande!E189,"")</f>
        <v>M 3 cm X60</v>
      </c>
      <c r="F179" s="143">
        <f>IF(Commande!G189&lt;&gt;"",Commande!G189,"")</f>
        <v>30</v>
      </c>
      <c r="G179" s="143">
        <f>IF(Commande!F189&lt;&gt;"",Commande!F189,"")</f>
        <v>6</v>
      </c>
      <c r="H179" s="143" t="str">
        <f>IF(Commande!H189&lt;&gt;"",Commande!H189,"")</f>
        <v>A</v>
      </c>
      <c r="I179" s="144">
        <f>IF(Commande!I189&lt;&gt;"",Commande!I189,"")</f>
        <v>4.2000000000000003E-2</v>
      </c>
      <c r="J179" s="145" t="str">
        <f>IF(Commande!J189&lt;&gt;"",Commande!J189,"")</f>
        <v>S7</v>
      </c>
      <c r="K179" s="141" t="str">
        <f>IF(Commande!K189&lt;&gt;"",Commande!K189,"")</f>
        <v/>
      </c>
      <c r="L179" s="141" t="str">
        <f>IF(Commande!L189&lt;&gt;"",Commande!L189,"")</f>
        <v>M3</v>
      </c>
      <c r="M179" s="145">
        <f>IF(Commande!M189&lt;&gt;"",Commande!M189,"")</f>
        <v>176</v>
      </c>
      <c r="N179" s="145"/>
      <c r="O179" s="17">
        <f>IF(Commande!O189&lt;&gt;"",Commande!O189,"")</f>
        <v>0</v>
      </c>
      <c r="P179" s="17">
        <f>IF(Commande!P189&lt;&gt;"",Commande!P189,"")</f>
        <v>0</v>
      </c>
      <c r="Q179" s="17">
        <f>IF(Commande!Q189&lt;&gt;"",Commande!Q189,"")</f>
        <v>0</v>
      </c>
      <c r="R179" s="146"/>
      <c r="S179" s="147"/>
      <c r="T179" s="147"/>
      <c r="U179" s="147"/>
    </row>
    <row r="180" spans="1:21" ht="20.100000000000001" customHeight="1">
      <c r="A180" s="148">
        <f>IF(Commande!A190&lt;&gt;"",Commande!A190,"")</f>
        <v>26002</v>
      </c>
      <c r="B180" s="149" t="str">
        <f>IF(Commande!B190&lt;&gt;"",Commande!B190,"")</f>
        <v>GAURA</v>
      </c>
      <c r="C180" s="149" t="str">
        <f>IF(Commande!C190&lt;&gt;"",Commande!C190,"")</f>
        <v>Gambit Variegata Rose</v>
      </c>
      <c r="D180" s="150" t="str">
        <f>IF(Commande!D190&lt;&gt;"",Commande!D190,"")</f>
        <v>B</v>
      </c>
      <c r="E180" s="150" t="str">
        <f>IF(Commande!E190&lt;&gt;"",Commande!E190,"")</f>
        <v>M 3 cm X60</v>
      </c>
      <c r="F180" s="151">
        <f>IF(Commande!G190&lt;&gt;"",Commande!G190,"")</f>
        <v>30</v>
      </c>
      <c r="G180" s="151">
        <f>IF(Commande!F190&lt;&gt;"",Commande!F190,"")</f>
        <v>6</v>
      </c>
      <c r="H180" s="151" t="str">
        <f>IF(Commande!H190&lt;&gt;"",Commande!H190,"")</f>
        <v>A</v>
      </c>
      <c r="I180" s="152">
        <f>IF(Commande!I190&lt;&gt;"",Commande!I190,"")</f>
        <v>4.2000000000000003E-2</v>
      </c>
      <c r="J180" s="149" t="str">
        <f>IF(Commande!J190&lt;&gt;"",Commande!J190,"")</f>
        <v>S7</v>
      </c>
      <c r="K180" s="149" t="str">
        <f>IF(Commande!K190&lt;&gt;"",Commande!K190,"")</f>
        <v/>
      </c>
      <c r="L180" s="149" t="str">
        <f>IF(Commande!L190&lt;&gt;"",Commande!L190,"")</f>
        <v>M3</v>
      </c>
      <c r="M180" s="153">
        <f>IF(Commande!M190&lt;&gt;"",Commande!M190,"")</f>
        <v>177</v>
      </c>
      <c r="N180" s="153"/>
      <c r="O180" s="17">
        <f>IF(Commande!O190&lt;&gt;"",Commande!O190,"")</f>
        <v>0</v>
      </c>
      <c r="P180" s="17">
        <f>IF(Commande!P190&lt;&gt;"",Commande!P190,"")</f>
        <v>0</v>
      </c>
      <c r="Q180" s="17">
        <f>IF(Commande!Q190&lt;&gt;"",Commande!Q190,"")</f>
        <v>0</v>
      </c>
      <c r="R180" s="154"/>
      <c r="S180" s="155"/>
      <c r="T180" s="155"/>
      <c r="U180" s="155"/>
    </row>
    <row r="181" spans="1:21" ht="20.100000000000001" customHeight="1">
      <c r="A181" s="140">
        <f>IF(Commande!A191&lt;&gt;"",Commande!A191,"")</f>
        <v>11280</v>
      </c>
      <c r="B181" s="141" t="str">
        <f>IF(Commande!B191&lt;&gt;"",Commande!B191,"")</f>
        <v>GAURA</v>
      </c>
      <c r="C181" s="141" t="str">
        <f>IF(Commande!C191&lt;&gt;"",Commande!C191,"")</f>
        <v>Rose fonce</v>
      </c>
      <c r="D181" s="142" t="str">
        <f>IF(Commande!D191&lt;&gt;"",Commande!D191,"")</f>
        <v>B</v>
      </c>
      <c r="E181" s="142" t="str">
        <f>IF(Commande!E191&lt;&gt;"",Commande!E191,"")</f>
        <v>M 3 cm X60</v>
      </c>
      <c r="F181" s="143">
        <f>IF(Commande!G191&lt;&gt;"",Commande!G191,"")</f>
        <v>30</v>
      </c>
      <c r="G181" s="143">
        <f>IF(Commande!F191&lt;&gt;"",Commande!F191,"")</f>
        <v>6</v>
      </c>
      <c r="H181" s="143" t="str">
        <f>IF(Commande!H191&lt;&gt;"",Commande!H191,"")</f>
        <v>A</v>
      </c>
      <c r="I181" s="144">
        <f>IF(Commande!I191&lt;&gt;"",Commande!I191,"")</f>
        <v>4.4999999999999998E-2</v>
      </c>
      <c r="J181" s="145" t="str">
        <f>IF(Commande!J191&lt;&gt;"",Commande!J191,"")</f>
        <v>S7</v>
      </c>
      <c r="K181" s="141" t="str">
        <f>IF(Commande!K191&lt;&gt;"",Commande!K191,"")</f>
        <v/>
      </c>
      <c r="L181" s="141" t="str">
        <f>IF(Commande!L191&lt;&gt;"",Commande!L191,"")</f>
        <v>M3</v>
      </c>
      <c r="M181" s="145">
        <f>IF(Commande!M191&lt;&gt;"",Commande!M191,"")</f>
        <v>178</v>
      </c>
      <c r="N181" s="145"/>
      <c r="O181" s="17">
        <f>IF(Commande!O191&lt;&gt;"",Commande!O191,"")</f>
        <v>0</v>
      </c>
      <c r="P181" s="17">
        <f>IF(Commande!P191&lt;&gt;"",Commande!P191,"")</f>
        <v>0</v>
      </c>
      <c r="Q181" s="17">
        <f>IF(Commande!Q191&lt;&gt;"",Commande!Q191,"")</f>
        <v>0</v>
      </c>
      <c r="R181" s="146"/>
      <c r="S181" s="147"/>
      <c r="T181" s="147"/>
      <c r="U181" s="147"/>
    </row>
    <row r="182" spans="1:21" ht="20.100000000000001" customHeight="1">
      <c r="A182" s="148">
        <f>IF(Commande!A192&lt;&gt;"",Commande!A192,"")</f>
        <v>2840</v>
      </c>
      <c r="B182" s="149" t="str">
        <f>IF(Commande!B192&lt;&gt;"",Commande!B192,"")</f>
        <v>GAURA</v>
      </c>
      <c r="C182" s="149" t="str">
        <f>IF(Commande!C192&lt;&gt;"",Commande!C192,"")</f>
        <v>Whirling Butterflies</v>
      </c>
      <c r="D182" s="150" t="str">
        <f>IF(Commande!D192&lt;&gt;"",Commande!D192,"")</f>
        <v>B</v>
      </c>
      <c r="E182" s="150" t="str">
        <f>IF(Commande!E192&lt;&gt;"",Commande!E192,"")</f>
        <v>M 3 cm X60</v>
      </c>
      <c r="F182" s="151">
        <f>IF(Commande!G192&lt;&gt;"",Commande!G192,"")</f>
        <v>30</v>
      </c>
      <c r="G182" s="151">
        <f>IF(Commande!F192&lt;&gt;"",Commande!F192,"")</f>
        <v>6</v>
      </c>
      <c r="H182" s="151" t="str">
        <f>IF(Commande!H192&lt;&gt;"",Commande!H192,"")</f>
        <v>A</v>
      </c>
      <c r="I182" s="152" t="str">
        <f>IF(Commande!I192&lt;&gt;"",Commande!I192,"")</f>
        <v/>
      </c>
      <c r="J182" s="149" t="str">
        <f>IF(Commande!J192&lt;&gt;"",Commande!J192,"")</f>
        <v>S7</v>
      </c>
      <c r="K182" s="149" t="str">
        <f>IF(Commande!K192&lt;&gt;"",Commande!K192,"")</f>
        <v/>
      </c>
      <c r="L182" s="149" t="str">
        <f>IF(Commande!L192&lt;&gt;"",Commande!L192,"")</f>
        <v>M3</v>
      </c>
      <c r="M182" s="153">
        <f>IF(Commande!M192&lt;&gt;"",Commande!M192,"")</f>
        <v>179</v>
      </c>
      <c r="N182" s="153"/>
      <c r="O182" s="17">
        <f>IF(Commande!O192&lt;&gt;"",Commande!O192,"")</f>
        <v>0</v>
      </c>
      <c r="P182" s="17">
        <f>IF(Commande!P192&lt;&gt;"",Commande!P192,"")</f>
        <v>0</v>
      </c>
      <c r="Q182" s="17">
        <f>IF(Commande!Q192&lt;&gt;"",Commande!Q192,"")</f>
        <v>0</v>
      </c>
      <c r="R182" s="154"/>
      <c r="S182" s="155"/>
      <c r="T182" s="155"/>
      <c r="U182" s="155"/>
    </row>
    <row r="183" spans="1:21" ht="20.100000000000001" customHeight="1">
      <c r="A183" s="140">
        <f>IF(Commande!A193&lt;&gt;"",Commande!A193,"")</f>
        <v>15432</v>
      </c>
      <c r="B183" s="141" t="str">
        <f>IF(Commande!B193&lt;&gt;"",Commande!B193,"")</f>
        <v>GAURA COMPACT</v>
      </c>
      <c r="C183" s="141" t="str">
        <f>IF(Commande!C193&lt;&gt;"",Commande!C193,"")</f>
        <v>Steffi Dark Rose</v>
      </c>
      <c r="D183" s="142" t="str">
        <f>IF(Commande!D193&lt;&gt;"",Commande!D193,"")</f>
        <v>B</v>
      </c>
      <c r="E183" s="142" t="str">
        <f>IF(Commande!E193&lt;&gt;"",Commande!E193,"")</f>
        <v>M 3 cm X60</v>
      </c>
      <c r="F183" s="143">
        <f>IF(Commande!G193&lt;&gt;"",Commande!G193,"")</f>
        <v>30</v>
      </c>
      <c r="G183" s="143">
        <f>IF(Commande!F193&lt;&gt;"",Commande!F193,"")</f>
        <v>6</v>
      </c>
      <c r="H183" s="143" t="str">
        <f>IF(Commande!H193&lt;&gt;"",Commande!H193,"")</f>
        <v>A</v>
      </c>
      <c r="I183" s="144">
        <f>IF(Commande!I193&lt;&gt;"",Commande!I193,"")</f>
        <v>0.05</v>
      </c>
      <c r="J183" s="145" t="str">
        <f>IF(Commande!J193&lt;&gt;"",Commande!J193,"")</f>
        <v>S7</v>
      </c>
      <c r="K183" s="141" t="str">
        <f>IF(Commande!K193&lt;&gt;"",Commande!K193,"")</f>
        <v/>
      </c>
      <c r="L183" s="141" t="str">
        <f>IF(Commande!L193&lt;&gt;"",Commande!L193,"")</f>
        <v>M3</v>
      </c>
      <c r="M183" s="145">
        <f>IF(Commande!M193&lt;&gt;"",Commande!M193,"")</f>
        <v>180</v>
      </c>
      <c r="N183" s="145"/>
      <c r="O183" s="17">
        <f>IF(Commande!O193&lt;&gt;"",Commande!O193,"")</f>
        <v>0</v>
      </c>
      <c r="P183" s="17">
        <f>IF(Commande!P193&lt;&gt;"",Commande!P193,"")</f>
        <v>0</v>
      </c>
      <c r="Q183" s="17">
        <f>IF(Commande!Q193&lt;&gt;"",Commande!Q193,"")</f>
        <v>0</v>
      </c>
      <c r="R183" s="146"/>
      <c r="S183" s="147"/>
      <c r="T183" s="147"/>
      <c r="U183" s="147"/>
    </row>
    <row r="184" spans="1:21" ht="20.100000000000001" customHeight="1">
      <c r="A184" s="148">
        <f>IF(Commande!A194&lt;&gt;"",Commande!A194,"")</f>
        <v>23611</v>
      </c>
      <c r="B184" s="149" t="str">
        <f>IF(Commande!B194&lt;&gt;"",Commande!B194,"")</f>
        <v>GAURA COMPACT</v>
      </c>
      <c r="C184" s="149" t="str">
        <f>IF(Commande!C194&lt;&gt;"",Commande!C194,"")</f>
        <v>Steffi White</v>
      </c>
      <c r="D184" s="150" t="str">
        <f>IF(Commande!D194&lt;&gt;"",Commande!D194,"")</f>
        <v>B</v>
      </c>
      <c r="E184" s="150" t="str">
        <f>IF(Commande!E194&lt;&gt;"",Commande!E194,"")</f>
        <v>M 3 cm X60</v>
      </c>
      <c r="F184" s="151">
        <f>IF(Commande!G194&lt;&gt;"",Commande!G194,"")</f>
        <v>30</v>
      </c>
      <c r="G184" s="151">
        <f>IF(Commande!F194&lt;&gt;"",Commande!F194,"")</f>
        <v>6</v>
      </c>
      <c r="H184" s="151" t="str">
        <f>IF(Commande!H194&lt;&gt;"",Commande!H194,"")</f>
        <v>A</v>
      </c>
      <c r="I184" s="152">
        <f>IF(Commande!I194&lt;&gt;"",Commande!I194,"")</f>
        <v>0.05</v>
      </c>
      <c r="J184" s="149" t="str">
        <f>IF(Commande!J194&lt;&gt;"",Commande!J194,"")</f>
        <v>S7</v>
      </c>
      <c r="K184" s="149" t="str">
        <f>IF(Commande!K194&lt;&gt;"",Commande!K194,"")</f>
        <v/>
      </c>
      <c r="L184" s="149" t="str">
        <f>IF(Commande!L194&lt;&gt;"",Commande!L194,"")</f>
        <v>M3</v>
      </c>
      <c r="M184" s="153">
        <f>IF(Commande!M194&lt;&gt;"",Commande!M194,"")</f>
        <v>181</v>
      </c>
      <c r="N184" s="153"/>
      <c r="O184" s="17">
        <f>IF(Commande!O194&lt;&gt;"",Commande!O194,"")</f>
        <v>0</v>
      </c>
      <c r="P184" s="17">
        <f>IF(Commande!P194&lt;&gt;"",Commande!P194,"")</f>
        <v>0</v>
      </c>
      <c r="Q184" s="17">
        <f>IF(Commande!Q194&lt;&gt;"",Commande!Q194,"")</f>
        <v>0</v>
      </c>
      <c r="R184" s="154"/>
      <c r="S184" s="155"/>
      <c r="T184" s="155"/>
      <c r="U184" s="155"/>
    </row>
    <row r="185" spans="1:21" ht="20.100000000000001" customHeight="1">
      <c r="A185" s="140">
        <f>IF(Commande!A195&lt;&gt;"",Commande!A195,"")</f>
        <v>23276</v>
      </c>
      <c r="B185" s="141" t="str">
        <f>IF(Commande!B195&lt;&gt;"",Commande!B195,"")</f>
        <v>GAURA COMPACT</v>
      </c>
      <c r="C185" s="141" t="str">
        <f>IF(Commande!C195&lt;&gt;"",Commande!C195,"")</f>
        <v>Steffi Blush Pink</v>
      </c>
      <c r="D185" s="142" t="str">
        <f>IF(Commande!D195&lt;&gt;"",Commande!D195,"")</f>
        <v>B</v>
      </c>
      <c r="E185" s="142" t="str">
        <f>IF(Commande!E195&lt;&gt;"",Commande!E195,"")</f>
        <v>M 3 cm X60</v>
      </c>
      <c r="F185" s="143">
        <f>IF(Commande!G195&lt;&gt;"",Commande!G195,"")</f>
        <v>30</v>
      </c>
      <c r="G185" s="143">
        <f>IF(Commande!F195&lt;&gt;"",Commande!F195,"")</f>
        <v>6</v>
      </c>
      <c r="H185" s="143" t="str">
        <f>IF(Commande!H195&lt;&gt;"",Commande!H195,"")</f>
        <v>A</v>
      </c>
      <c r="I185" s="144">
        <f>IF(Commande!I195&lt;&gt;"",Commande!I195,"")</f>
        <v>0.05</v>
      </c>
      <c r="J185" s="145" t="str">
        <f>IF(Commande!J195&lt;&gt;"",Commande!J195,"")</f>
        <v>S7</v>
      </c>
      <c r="K185" s="141" t="str">
        <f>IF(Commande!K195&lt;&gt;"",Commande!K195,"")</f>
        <v/>
      </c>
      <c r="L185" s="141" t="str">
        <f>IF(Commande!L195&lt;&gt;"",Commande!L195,"")</f>
        <v>M3</v>
      </c>
      <c r="M185" s="145">
        <f>IF(Commande!M195&lt;&gt;"",Commande!M195,"")</f>
        <v>182</v>
      </c>
      <c r="N185" s="145"/>
      <c r="O185" s="17">
        <f>IF(Commande!O195&lt;&gt;"",Commande!O195,"")</f>
        <v>0</v>
      </c>
      <c r="P185" s="17">
        <f>IF(Commande!P195&lt;&gt;"",Commande!P195,"")</f>
        <v>0</v>
      </c>
      <c r="Q185" s="17">
        <f>IF(Commande!Q195&lt;&gt;"",Commande!Q195,"")</f>
        <v>0</v>
      </c>
      <c r="R185" s="146"/>
      <c r="S185" s="147"/>
      <c r="T185" s="147"/>
      <c r="U185" s="147"/>
    </row>
    <row r="186" spans="1:21" ht="20.100000000000001" customHeight="1">
      <c r="A186" s="148">
        <f>IF(Commande!A196&lt;&gt;"",Commande!A196,"")</f>
        <v>25184</v>
      </c>
      <c r="B186" s="149" t="str">
        <f>IF(Commande!B196&lt;&gt;"",Commande!B196,"")</f>
        <v>GAZANIA</v>
      </c>
      <c r="C186" s="149" t="str">
        <f>IF(Commande!C196&lt;&gt;"",Commande!C196,"")</f>
        <v>Zany variés</v>
      </c>
      <c r="D186" s="150" t="str">
        <f>IF(Commande!D196&lt;&gt;"",Commande!D196,"")</f>
        <v>S</v>
      </c>
      <c r="E186" s="150" t="str">
        <f>IF(Commande!E196&lt;&gt;"",Commande!E196,"")</f>
        <v>M 3 cm X60</v>
      </c>
      <c r="F186" s="151">
        <f>IF(Commande!G196&lt;&gt;"",Commande!G196,"")</f>
        <v>30</v>
      </c>
      <c r="G186" s="151">
        <f>IF(Commande!F196&lt;&gt;"",Commande!F196,"")</f>
        <v>8</v>
      </c>
      <c r="H186" s="151" t="str">
        <f>IF(Commande!H196&lt;&gt;"",Commande!H196,"")</f>
        <v>A</v>
      </c>
      <c r="I186" s="152" t="str">
        <f>IF(Commande!I196&lt;&gt;"",Commande!I196,"")</f>
        <v/>
      </c>
      <c r="J186" s="149" t="str">
        <f>IF(Commande!J196&lt;&gt;"",Commande!J196,"")</f>
        <v>S4</v>
      </c>
      <c r="K186" s="149" t="str">
        <f>IF(Commande!K196&lt;&gt;"",Commande!K196,"")</f>
        <v/>
      </c>
      <c r="L186" s="149" t="str">
        <f>IF(Commande!L196&lt;&gt;"",Commande!L196,"")</f>
        <v>M3</v>
      </c>
      <c r="M186" s="153">
        <f>IF(Commande!M196&lt;&gt;"",Commande!M196,"")</f>
        <v>183</v>
      </c>
      <c r="N186" s="153"/>
      <c r="O186" s="17">
        <f>IF(Commande!O196&lt;&gt;"",Commande!O196,"")</f>
        <v>0</v>
      </c>
      <c r="P186" s="17">
        <f>IF(Commande!P196&lt;&gt;"",Commande!P196,"")</f>
        <v>0</v>
      </c>
      <c r="Q186" s="17">
        <f>IF(Commande!Q196&lt;&gt;"",Commande!Q196,"")</f>
        <v>0</v>
      </c>
      <c r="R186" s="154"/>
      <c r="S186" s="155"/>
      <c r="T186" s="155"/>
      <c r="U186" s="155"/>
    </row>
    <row r="187" spans="1:21" ht="20.100000000000001" customHeight="1">
      <c r="A187" s="140">
        <f>IF(Commande!A197&lt;&gt;"",Commande!A197,"")</f>
        <v>26679</v>
      </c>
      <c r="B187" s="141" t="str">
        <f>IF(Commande!B197&lt;&gt;"",Commande!B197,"")</f>
        <v>GERANIUM VIVACE</v>
      </c>
      <c r="C187" s="141" t="str">
        <f>IF(Commande!C197&lt;&gt;"",Commande!C197,"")</f>
        <v>Kelly Anne</v>
      </c>
      <c r="D187" s="142" t="str">
        <f>IF(Commande!D197&lt;&gt;"",Commande!D197,"")</f>
        <v>B</v>
      </c>
      <c r="E187" s="142" t="str">
        <f>IF(Commande!E197&lt;&gt;"",Commande!E197,"")</f>
        <v>M 3 cm X60</v>
      </c>
      <c r="F187" s="143">
        <f>IF(Commande!G197&lt;&gt;"",Commande!G197,"")</f>
        <v>30</v>
      </c>
      <c r="G187" s="143" t="str">
        <f>IF(Commande!F197&lt;&gt;"",Commande!F197,"")</f>
        <v>Qté Limité</v>
      </c>
      <c r="H187" s="143" t="str">
        <f>IF(Commande!H197&lt;&gt;"",Commande!H197,"")</f>
        <v>K</v>
      </c>
      <c r="I187" s="144">
        <f>IF(Commande!I197&lt;&gt;"",Commande!I197,"")</f>
        <v>0.19</v>
      </c>
      <c r="J187" s="145" t="str">
        <f>IF(Commande!J197&lt;&gt;"",Commande!J197,"")</f>
        <v>S3B</v>
      </c>
      <c r="K187" s="141" t="str">
        <f>IF(Commande!K197&lt;&gt;"",Commande!K197,"")</f>
        <v/>
      </c>
      <c r="L187" s="141" t="str">
        <f>IF(Commande!L197&lt;&gt;"",Commande!L197,"")</f>
        <v>M3</v>
      </c>
      <c r="M187" s="145">
        <f>IF(Commande!M197&lt;&gt;"",Commande!M197,"")</f>
        <v>184</v>
      </c>
      <c r="N187" s="145"/>
      <c r="O187" s="17">
        <f>IF(Commande!O197&lt;&gt;"",Commande!O197,"")</f>
        <v>0</v>
      </c>
      <c r="P187" s="17">
        <f>IF(Commande!P197&lt;&gt;"",Commande!P197,"")</f>
        <v>0</v>
      </c>
      <c r="Q187" s="17">
        <f>IF(Commande!Q197&lt;&gt;"",Commande!Q197,"")</f>
        <v>0</v>
      </c>
      <c r="R187" s="146"/>
      <c r="S187" s="147"/>
      <c r="T187" s="147"/>
      <c r="U187" s="147"/>
    </row>
    <row r="188" spans="1:21" ht="20.100000000000001" customHeight="1">
      <c r="A188" s="148">
        <f>IF(Commande!A198&lt;&gt;"",Commande!A198,"")</f>
        <v>14415</v>
      </c>
      <c r="B188" s="149" t="str">
        <f>IF(Commande!B198&lt;&gt;"",Commande!B198,"")</f>
        <v>GERANIUM VIVACE</v>
      </c>
      <c r="C188" s="149" t="str">
        <f>IF(Commande!C198&lt;&gt;"",Commande!C198,"")</f>
        <v>Rozanne</v>
      </c>
      <c r="D188" s="150" t="str">
        <f>IF(Commande!D198&lt;&gt;"",Commande!D198,"")</f>
        <v>B</v>
      </c>
      <c r="E188" s="150" t="str">
        <f>IF(Commande!E198&lt;&gt;"",Commande!E198,"")</f>
        <v>M 3 cm X60</v>
      </c>
      <c r="F188" s="151">
        <f>IF(Commande!G198&lt;&gt;"",Commande!G198,"")</f>
        <v>30</v>
      </c>
      <c r="G188" s="151" t="str">
        <f>IF(Commande!F198&lt;&gt;"",Commande!F198,"")</f>
        <v>Qté Limité</v>
      </c>
      <c r="H188" s="151" t="str">
        <f>IF(Commande!H198&lt;&gt;"",Commande!H198,"")</f>
        <v>K</v>
      </c>
      <c r="I188" s="152">
        <f>IF(Commande!I198&lt;&gt;"",Commande!I198,"")</f>
        <v>0.25</v>
      </c>
      <c r="J188" s="149" t="str">
        <f>IF(Commande!J198&lt;&gt;"",Commande!J198,"")</f>
        <v>S3B</v>
      </c>
      <c r="K188" s="149" t="str">
        <f>IF(Commande!K198&lt;&gt;"",Commande!K198,"")</f>
        <v/>
      </c>
      <c r="L188" s="149" t="str">
        <f>IF(Commande!L198&lt;&gt;"",Commande!L198,"")</f>
        <v>M3</v>
      </c>
      <c r="M188" s="153">
        <f>IF(Commande!M198&lt;&gt;"",Commande!M198,"")</f>
        <v>185</v>
      </c>
      <c r="N188" s="153"/>
      <c r="O188" s="17">
        <f>IF(Commande!O198&lt;&gt;"",Commande!O198,"")</f>
        <v>0</v>
      </c>
      <c r="P188" s="17">
        <f>IF(Commande!P198&lt;&gt;"",Commande!P198,"")</f>
        <v>0</v>
      </c>
      <c r="Q188" s="17">
        <f>IF(Commande!Q198&lt;&gt;"",Commande!Q198,"")</f>
        <v>0</v>
      </c>
      <c r="R188" s="154"/>
      <c r="S188" s="155"/>
      <c r="T188" s="155"/>
      <c r="U188" s="155"/>
    </row>
    <row r="189" spans="1:21" ht="20.100000000000001" customHeight="1">
      <c r="A189" s="140">
        <f>IF(Commande!A199&lt;&gt;"",Commande!A199,"")</f>
        <v>15224</v>
      </c>
      <c r="B189" s="141" t="str">
        <f>IF(Commande!B199&lt;&gt;"",Commande!B199,"")</f>
        <v>GYPSOPHILE</v>
      </c>
      <c r="C189" s="141" t="str">
        <f>IF(Commande!C199&lt;&gt;"",Commande!C199,"")</f>
        <v>Festival white</v>
      </c>
      <c r="D189" s="142" t="str">
        <f>IF(Commande!D199&lt;&gt;"",Commande!D199,"")</f>
        <v>B</v>
      </c>
      <c r="E189" s="142" t="str">
        <f>IF(Commande!E199&lt;&gt;"",Commande!E199,"")</f>
        <v>M 3 cm X60</v>
      </c>
      <c r="F189" s="143">
        <f>IF(Commande!G199&lt;&gt;"",Commande!G199,"")</f>
        <v>30</v>
      </c>
      <c r="G189" s="143">
        <f>IF(Commande!F199&lt;&gt;"",Commande!F199,"")</f>
        <v>10</v>
      </c>
      <c r="H189" s="143" t="str">
        <f>IF(Commande!H199&lt;&gt;"",Commande!H199,"")</f>
        <v>E</v>
      </c>
      <c r="I189" s="144">
        <f>IF(Commande!I199&lt;&gt;"",Commande!I199,"")</f>
        <v>0.11</v>
      </c>
      <c r="J189" s="145" t="str">
        <f>IF(Commande!J199&lt;&gt;"",Commande!J199,"")</f>
        <v>S2</v>
      </c>
      <c r="K189" s="141" t="str">
        <f>IF(Commande!K199&lt;&gt;"",Commande!K199,"")</f>
        <v/>
      </c>
      <c r="L189" s="141" t="str">
        <f>IF(Commande!L199&lt;&gt;"",Commande!L199,"")</f>
        <v>M3</v>
      </c>
      <c r="M189" s="145">
        <f>IF(Commande!M199&lt;&gt;"",Commande!M199,"")</f>
        <v>186</v>
      </c>
      <c r="N189" s="145"/>
      <c r="O189" s="17">
        <f>IF(Commande!O199&lt;&gt;"",Commande!O199,"")</f>
        <v>0</v>
      </c>
      <c r="P189" s="17">
        <f>IF(Commande!P199&lt;&gt;"",Commande!P199,"")</f>
        <v>0</v>
      </c>
      <c r="Q189" s="17">
        <f>IF(Commande!Q199&lt;&gt;"",Commande!Q199,"")</f>
        <v>0</v>
      </c>
      <c r="R189" s="146"/>
      <c r="S189" s="147"/>
      <c r="T189" s="147"/>
      <c r="U189" s="147"/>
    </row>
    <row r="190" spans="1:21" ht="20.100000000000001" customHeight="1">
      <c r="A190" s="122" t="str">
        <f>IF(Commande!A200&lt;&gt;"",Commande!A200,"")</f>
        <v/>
      </c>
      <c r="B190" s="128" t="str">
        <f>IF(Commande!B200&lt;&gt;"",Commande!B200,"")</f>
        <v>H</v>
      </c>
      <c r="C190" s="123" t="str">
        <f>IF(Commande!C200&lt;&gt;"",Commande!C200,"")</f>
        <v/>
      </c>
      <c r="D190" s="124" t="str">
        <f>IF(Commande!D200&lt;&gt;"",Commande!D200,"")</f>
        <v/>
      </c>
      <c r="E190" s="124" t="str">
        <f>IF(Commande!E200&lt;&gt;"",Commande!E200,"")</f>
        <v/>
      </c>
      <c r="F190" s="124" t="str">
        <f>IF(Commande!G200&lt;&gt;"",Commande!G200,"")</f>
        <v/>
      </c>
      <c r="G190" s="124" t="str">
        <f>IF(Commande!F200&lt;&gt;"",Commande!F200,"")</f>
        <v/>
      </c>
      <c r="H190" s="124" t="str">
        <f>IF(Commande!H200&lt;&gt;"",Commande!H200,"")</f>
        <v/>
      </c>
      <c r="I190" s="125" t="str">
        <f>IF(Commande!I200&lt;&gt;"",Commande!I200,"")</f>
        <v/>
      </c>
      <c r="J190" s="123" t="str">
        <f>IF(Commande!J200&lt;&gt;"",Commande!J200,"")</f>
        <v>L</v>
      </c>
      <c r="K190" s="123" t="str">
        <f>IF(Commande!K200&lt;&gt;"",Commande!K200,"")</f>
        <v/>
      </c>
      <c r="L190" s="123" t="str">
        <f>IF(Commande!L200&lt;&gt;"",Commande!L200,"")</f>
        <v/>
      </c>
      <c r="M190" s="123">
        <f>IF(Commande!M200&lt;&gt;"",Commande!M200,"")</f>
        <v>187</v>
      </c>
      <c r="N190" s="123"/>
      <c r="O190" s="17" t="str">
        <f>IF(Commande!O200&lt;&gt;"",Commande!O200,"")</f>
        <v/>
      </c>
      <c r="P190" s="17" t="str">
        <f>IF(Commande!P200&lt;&gt;"",Commande!P200,"")</f>
        <v/>
      </c>
      <c r="Q190" s="17" t="str">
        <f>IF(Commande!Q200&lt;&gt;"",Commande!Q200,"")</f>
        <v/>
      </c>
      <c r="R190" s="126"/>
      <c r="S190" s="127"/>
      <c r="T190" s="127"/>
      <c r="U190" s="127"/>
    </row>
    <row r="191" spans="1:21" ht="20.100000000000001" customHeight="1">
      <c r="A191" s="140">
        <f>IF(Commande!A201&lt;&gt;"",Commande!A201,"")</f>
        <v>25925</v>
      </c>
      <c r="B191" s="141" t="str">
        <f>IF(Commande!B201&lt;&gt;"",Commande!B201,"")</f>
        <v>HEUCHERE</v>
      </c>
      <c r="C191" s="141" t="str">
        <f>IF(Commande!C201&lt;&gt;"",Commande!C201,"")</f>
        <v>Ruby Bell's</v>
      </c>
      <c r="D191" s="142" t="str">
        <f>IF(Commande!D201&lt;&gt;"",Commande!D201,"")</f>
        <v>S</v>
      </c>
      <c r="E191" s="142" t="str">
        <f>IF(Commande!E201&lt;&gt;"",Commande!E201,"")</f>
        <v>M 3 cm X60</v>
      </c>
      <c r="F191" s="143">
        <f>IF(Commande!G201&lt;&gt;"",Commande!G201,"")</f>
        <v>30</v>
      </c>
      <c r="G191" s="143">
        <f>IF(Commande!F201&lt;&gt;"",Commande!F201,"")</f>
        <v>12</v>
      </c>
      <c r="H191" s="143" t="str">
        <f>IF(Commande!H201&lt;&gt;"",Commande!H201,"")</f>
        <v xml:space="preserve">C  </v>
      </c>
      <c r="I191" s="144" t="str">
        <f>IF(Commande!I201&lt;&gt;"",Commande!I201,"")</f>
        <v/>
      </c>
      <c r="J191" s="145" t="str">
        <f>IF(Commande!J201&lt;&gt;"",Commande!J201,"")</f>
        <v>S3B</v>
      </c>
      <c r="K191" s="141" t="str">
        <f>IF(Commande!K201&lt;&gt;"",Commande!K201,"")</f>
        <v/>
      </c>
      <c r="L191" s="141" t="str">
        <f>IF(Commande!L201&lt;&gt;"",Commande!L201,"")</f>
        <v>M3</v>
      </c>
      <c r="M191" s="145">
        <f>IF(Commande!M201&lt;&gt;"",Commande!M201,"")</f>
        <v>188</v>
      </c>
      <c r="N191" s="145"/>
      <c r="O191" s="17">
        <f>IF(Commande!O201&lt;&gt;"",Commande!O201,"")</f>
        <v>0</v>
      </c>
      <c r="P191" s="17">
        <f>IF(Commande!P201&lt;&gt;"",Commande!P201,"")</f>
        <v>0</v>
      </c>
      <c r="Q191" s="17">
        <f>IF(Commande!Q201&lt;&gt;"",Commande!Q201,"")</f>
        <v>0</v>
      </c>
      <c r="R191" s="146"/>
      <c r="S191" s="147"/>
      <c r="T191" s="147"/>
      <c r="U191" s="147"/>
    </row>
    <row r="192" spans="1:21" ht="20.100000000000001" customHeight="1">
      <c r="A192" s="148">
        <f>IF(Commande!A202&lt;&gt;"",Commande!A202,"")</f>
        <v>25197</v>
      </c>
      <c r="B192" s="149" t="str">
        <f>IF(Commande!B202&lt;&gt;"",Commande!B202,"")</f>
        <v>HEUCHERE WORLD CAFFE</v>
      </c>
      <c r="C192" s="149" t="str">
        <f>IF(Commande!C202&lt;&gt;"",Commande!C202,"")</f>
        <v>Variées</v>
      </c>
      <c r="D192" s="150" t="str">
        <f>IF(Commande!D202&lt;&gt;"",Commande!D202,"")</f>
        <v>B</v>
      </c>
      <c r="E192" s="150" t="str">
        <f>IF(Commande!E202&lt;&gt;"",Commande!E202,"")</f>
        <v>M 3 cm X60</v>
      </c>
      <c r="F192" s="151">
        <f>IF(Commande!G202&lt;&gt;"",Commande!G202,"")</f>
        <v>30</v>
      </c>
      <c r="G192" s="151" t="str">
        <f>IF(Commande!F202&lt;&gt;"",Commande!F202,"")</f>
        <v>Qté Limité</v>
      </c>
      <c r="H192" s="151" t="str">
        <f>IF(Commande!H202&lt;&gt;"",Commande!H202,"")</f>
        <v>N</v>
      </c>
      <c r="I192" s="152">
        <f>IF(Commande!I202&lt;&gt;"",Commande!I202,"")</f>
        <v>7.0000000000000007E-2</v>
      </c>
      <c r="J192" s="149" t="str">
        <f>IF(Commande!J202&lt;&gt;"",Commande!J202,"")</f>
        <v>S3B</v>
      </c>
      <c r="K192" s="149" t="str">
        <f>IF(Commande!K202&lt;&gt;"",Commande!K202,"")</f>
        <v/>
      </c>
      <c r="L192" s="149" t="str">
        <f>IF(Commande!L202&lt;&gt;"",Commande!L202,"")</f>
        <v>M3</v>
      </c>
      <c r="M192" s="153">
        <f>IF(Commande!M202&lt;&gt;"",Commande!M202,"")</f>
        <v>189</v>
      </c>
      <c r="N192" s="153"/>
      <c r="O192" s="17">
        <f>IF(Commande!O202&lt;&gt;"",Commande!O202,"")</f>
        <v>0</v>
      </c>
      <c r="P192" s="17">
        <f>IF(Commande!P202&lt;&gt;"",Commande!P202,"")</f>
        <v>0</v>
      </c>
      <c r="Q192" s="17">
        <f>IF(Commande!Q202&lt;&gt;"",Commande!Q202,"")</f>
        <v>0</v>
      </c>
      <c r="R192" s="154"/>
      <c r="S192" s="155"/>
      <c r="T192" s="155"/>
      <c r="U192" s="155"/>
    </row>
    <row r="193" spans="1:21" ht="20.100000000000001" customHeight="1">
      <c r="A193" s="140">
        <f>IF(Commande!A203&lt;&gt;"",Commande!A203,"")</f>
        <v>27270</v>
      </c>
      <c r="B193" s="141" t="str">
        <f>IF(Commande!B203&lt;&gt;"",Commande!B203,"")</f>
        <v>HOUTTUYNIA CORDATA</v>
      </c>
      <c r="C193" s="141" t="str">
        <f>IF(Commande!C203&lt;&gt;"",Commande!C203,"")</f>
        <v>Chameleon</v>
      </c>
      <c r="D193" s="142" t="str">
        <f>IF(Commande!D203&lt;&gt;"",Commande!D203,"")</f>
        <v>B</v>
      </c>
      <c r="E193" s="142" t="str">
        <f>IF(Commande!E203&lt;&gt;"",Commande!E203,"")</f>
        <v>M 3 cm X60</v>
      </c>
      <c r="F193" s="143">
        <f>IF(Commande!G203&lt;&gt;"",Commande!G203,"")</f>
        <v>30</v>
      </c>
      <c r="G193" s="143">
        <f>IF(Commande!F203&lt;&gt;"",Commande!F203,"")</f>
        <v>7</v>
      </c>
      <c r="H193" s="143" t="str">
        <f>IF(Commande!H203&lt;&gt;"",Commande!H203,"")</f>
        <v>A</v>
      </c>
      <c r="I193" s="144" t="str">
        <f>IF(Commande!I203&lt;&gt;"",Commande!I203,"")</f>
        <v/>
      </c>
      <c r="J193" s="145" t="str">
        <f>IF(Commande!J203&lt;&gt;"",Commande!J203,"")</f>
        <v>S1</v>
      </c>
      <c r="K193" s="141" t="str">
        <f>IF(Commande!K203&lt;&gt;"",Commande!K203,"")</f>
        <v>NEW</v>
      </c>
      <c r="L193" s="141" t="str">
        <f>IF(Commande!L203&lt;&gt;"",Commande!L203,"")</f>
        <v>M3</v>
      </c>
      <c r="M193" s="145">
        <f>IF(Commande!M203&lt;&gt;"",Commande!M203,"")</f>
        <v>190</v>
      </c>
      <c r="N193" s="145"/>
      <c r="O193" s="17">
        <f>IF(Commande!O203&lt;&gt;"",Commande!O203,"")</f>
        <v>0</v>
      </c>
      <c r="P193" s="17">
        <f>IF(Commande!P203&lt;&gt;"",Commande!P203,"")</f>
        <v>0</v>
      </c>
      <c r="Q193" s="17">
        <f>IF(Commande!Q203&lt;&gt;"",Commande!Q203,"")</f>
        <v>0</v>
      </c>
      <c r="R193" s="146"/>
      <c r="S193" s="147"/>
      <c r="T193" s="147"/>
      <c r="U193" s="147"/>
    </row>
    <row r="194" spans="1:21" ht="20.100000000000001" customHeight="1">
      <c r="A194" s="122" t="str">
        <f>IF(Commande!A204&lt;&gt;"",Commande!A204,"")</f>
        <v/>
      </c>
      <c r="B194" s="128" t="str">
        <f>IF(Commande!B204&lt;&gt;"",Commande!B204,"")</f>
        <v>I</v>
      </c>
      <c r="C194" s="123" t="str">
        <f>IF(Commande!C204&lt;&gt;"",Commande!C204,"")</f>
        <v/>
      </c>
      <c r="D194" s="124" t="str">
        <f>IF(Commande!D204&lt;&gt;"",Commande!D204,"")</f>
        <v/>
      </c>
      <c r="E194" s="124" t="str">
        <f>IF(Commande!E204&lt;&gt;"",Commande!E204,"")</f>
        <v/>
      </c>
      <c r="F194" s="124" t="str">
        <f>IF(Commande!G204&lt;&gt;"",Commande!G204,"")</f>
        <v/>
      </c>
      <c r="G194" s="124" t="str">
        <f>IF(Commande!F204&lt;&gt;"",Commande!F204,"")</f>
        <v/>
      </c>
      <c r="H194" s="124" t="str">
        <f>IF(Commande!H204&lt;&gt;"",Commande!H204,"")</f>
        <v/>
      </c>
      <c r="I194" s="125" t="str">
        <f>IF(Commande!I204&lt;&gt;"",Commande!I204,"")</f>
        <v/>
      </c>
      <c r="J194" s="123" t="str">
        <f>IF(Commande!J204&lt;&gt;"",Commande!J204,"")</f>
        <v>L</v>
      </c>
      <c r="K194" s="123" t="str">
        <f>IF(Commande!K204&lt;&gt;"",Commande!K204,"")</f>
        <v/>
      </c>
      <c r="L194" s="123" t="str">
        <f>IF(Commande!L204&lt;&gt;"",Commande!L204,"")</f>
        <v/>
      </c>
      <c r="M194" s="123">
        <f>IF(Commande!M204&lt;&gt;"",Commande!M204,"")</f>
        <v>191</v>
      </c>
      <c r="N194" s="123"/>
      <c r="O194" s="17" t="str">
        <f>IF(Commande!O204&lt;&gt;"",Commande!O204,"")</f>
        <v/>
      </c>
      <c r="P194" s="17" t="str">
        <f>IF(Commande!P204&lt;&gt;"",Commande!P204,"")</f>
        <v/>
      </c>
      <c r="Q194" s="17" t="str">
        <f>IF(Commande!Q204&lt;&gt;"",Commande!Q204,"")</f>
        <v/>
      </c>
      <c r="R194" s="126"/>
      <c r="S194" s="127"/>
      <c r="T194" s="127"/>
      <c r="U194" s="127"/>
    </row>
    <row r="195" spans="1:21" ht="20.100000000000001" customHeight="1">
      <c r="A195" s="140">
        <f>IF(Commande!A205&lt;&gt;"",Commande!A205,"")</f>
        <v>12220</v>
      </c>
      <c r="B195" s="141" t="str">
        <f>IF(Commande!B205&lt;&gt;"",Commande!B205,"")</f>
        <v>IBERIS</v>
      </c>
      <c r="C195" s="141" t="str">
        <f>IF(Commande!C205&lt;&gt;"",Commande!C205,"")</f>
        <v>Master piece</v>
      </c>
      <c r="D195" s="142" t="str">
        <f>IF(Commande!D205&lt;&gt;"",Commande!D205,"")</f>
        <v>B</v>
      </c>
      <c r="E195" s="142" t="str">
        <f>IF(Commande!E205&lt;&gt;"",Commande!E205,"")</f>
        <v>M 3 cm X60</v>
      </c>
      <c r="F195" s="143">
        <f>IF(Commande!G205&lt;&gt;"",Commande!G205,"")</f>
        <v>30</v>
      </c>
      <c r="G195" s="143">
        <f>IF(Commande!F205&lt;&gt;"",Commande!F205,"")</f>
        <v>6</v>
      </c>
      <c r="H195" s="143" t="str">
        <f>IF(Commande!H205&lt;&gt;"",Commande!H205,"")</f>
        <v>E</v>
      </c>
      <c r="I195" s="144">
        <f>IF(Commande!I205&lt;&gt;"",Commande!I205,"")</f>
        <v>0.08</v>
      </c>
      <c r="J195" s="145" t="str">
        <f>IF(Commande!J205&lt;&gt;"",Commande!J205,"")</f>
        <v>S7</v>
      </c>
      <c r="K195" s="141" t="str">
        <f>IF(Commande!K205&lt;&gt;"",Commande!K205,"")</f>
        <v/>
      </c>
      <c r="L195" s="141" t="str">
        <f>IF(Commande!L205&lt;&gt;"",Commande!L205,"")</f>
        <v>M3</v>
      </c>
      <c r="M195" s="145">
        <f>IF(Commande!M205&lt;&gt;"",Commande!M205,"")</f>
        <v>192</v>
      </c>
      <c r="N195" s="145"/>
      <c r="O195" s="17">
        <f>IF(Commande!O205&lt;&gt;"",Commande!O205,"")</f>
        <v>0</v>
      </c>
      <c r="P195" s="17">
        <f>IF(Commande!P205&lt;&gt;"",Commande!P205,"")</f>
        <v>0</v>
      </c>
      <c r="Q195" s="17">
        <f>IF(Commande!Q205&lt;&gt;"",Commande!Q205,"")</f>
        <v>0</v>
      </c>
      <c r="R195" s="146"/>
      <c r="S195" s="147"/>
      <c r="T195" s="147"/>
      <c r="U195" s="147"/>
    </row>
    <row r="196" spans="1:21" ht="20.100000000000001" customHeight="1">
      <c r="A196" s="122" t="str">
        <f>IF(Commande!A206&lt;&gt;"",Commande!A206,"")</f>
        <v/>
      </c>
      <c r="B196" s="128" t="str">
        <f>IF(Commande!B206&lt;&gt;"",Commande!B206,"")</f>
        <v>L</v>
      </c>
      <c r="C196" s="123" t="str">
        <f>IF(Commande!C206&lt;&gt;"",Commande!C206,"")</f>
        <v/>
      </c>
      <c r="D196" s="124" t="str">
        <f>IF(Commande!D206&lt;&gt;"",Commande!D206,"")</f>
        <v/>
      </c>
      <c r="E196" s="124" t="str">
        <f>IF(Commande!E206&lt;&gt;"",Commande!E206,"")</f>
        <v/>
      </c>
      <c r="F196" s="124" t="str">
        <f>IF(Commande!G206&lt;&gt;"",Commande!G206,"")</f>
        <v/>
      </c>
      <c r="G196" s="124" t="str">
        <f>IF(Commande!F206&lt;&gt;"",Commande!F206,"")</f>
        <v/>
      </c>
      <c r="H196" s="124" t="str">
        <f>IF(Commande!H206&lt;&gt;"",Commande!H206,"")</f>
        <v/>
      </c>
      <c r="I196" s="125" t="str">
        <f>IF(Commande!I206&lt;&gt;"",Commande!I206,"")</f>
        <v/>
      </c>
      <c r="J196" s="123" t="str">
        <f>IF(Commande!J206&lt;&gt;"",Commande!J206,"")</f>
        <v>L</v>
      </c>
      <c r="K196" s="123" t="str">
        <f>IF(Commande!K206&lt;&gt;"",Commande!K206,"")</f>
        <v/>
      </c>
      <c r="L196" s="123" t="str">
        <f>IF(Commande!L206&lt;&gt;"",Commande!L206,"")</f>
        <v/>
      </c>
      <c r="M196" s="123">
        <f>IF(Commande!M206&lt;&gt;"",Commande!M206,"")</f>
        <v>193</v>
      </c>
      <c r="N196" s="123"/>
      <c r="O196" s="17" t="str">
        <f>IF(Commande!O206&lt;&gt;"",Commande!O206,"")</f>
        <v/>
      </c>
      <c r="P196" s="17" t="str">
        <f>IF(Commande!P206&lt;&gt;"",Commande!P206,"")</f>
        <v/>
      </c>
      <c r="Q196" s="17" t="str">
        <f>IF(Commande!Q206&lt;&gt;"",Commande!Q206,"")</f>
        <v/>
      </c>
      <c r="R196" s="126"/>
      <c r="S196" s="127"/>
      <c r="T196" s="127"/>
      <c r="U196" s="127"/>
    </row>
    <row r="197" spans="1:21" ht="20.100000000000001" customHeight="1">
      <c r="A197" s="140">
        <f>IF(Commande!A207&lt;&gt;"",Commande!A207,"")</f>
        <v>2230</v>
      </c>
      <c r="B197" s="141" t="str">
        <f>IF(Commande!B207&lt;&gt;"",Commande!B207,"")</f>
        <v>LAVANDE</v>
      </c>
      <c r="C197" s="141" t="str">
        <f>IF(Commande!C207&lt;&gt;"",Commande!C207,"")</f>
        <v>Grosso</v>
      </c>
      <c r="D197" s="142" t="str">
        <f>IF(Commande!D207&lt;&gt;"",Commande!D207,"")</f>
        <v>B</v>
      </c>
      <c r="E197" s="142" t="str">
        <f>IF(Commande!E207&lt;&gt;"",Commande!E207,"")</f>
        <v>M 3 cm X60</v>
      </c>
      <c r="F197" s="143">
        <f>IF(Commande!G207&lt;&gt;"",Commande!G207,"")</f>
        <v>30</v>
      </c>
      <c r="G197" s="143">
        <f>IF(Commande!F207&lt;&gt;"",Commande!F207,"")</f>
        <v>10</v>
      </c>
      <c r="H197" s="143" t="str">
        <f>IF(Commande!H207&lt;&gt;"",Commande!H207,"")</f>
        <v>A</v>
      </c>
      <c r="I197" s="144" t="str">
        <f>IF(Commande!I207&lt;&gt;"",Commande!I207,"")</f>
        <v/>
      </c>
      <c r="J197" s="145" t="str">
        <f>IF(Commande!J207&lt;&gt;"",Commande!J207,"")</f>
        <v>S3B</v>
      </c>
      <c r="K197" s="141" t="str">
        <f>IF(Commande!K207&lt;&gt;"",Commande!K207,"")</f>
        <v/>
      </c>
      <c r="L197" s="141" t="str">
        <f>IF(Commande!L207&lt;&gt;"",Commande!L207,"")</f>
        <v>M3</v>
      </c>
      <c r="M197" s="145">
        <f>IF(Commande!M207&lt;&gt;"",Commande!M207,"")</f>
        <v>194</v>
      </c>
      <c r="N197" s="145"/>
      <c r="O197" s="17">
        <f>IF(Commande!O207&lt;&gt;"",Commande!O207,"")</f>
        <v>0</v>
      </c>
      <c r="P197" s="17">
        <f>IF(Commande!P207&lt;&gt;"",Commande!P207,"")</f>
        <v>0</v>
      </c>
      <c r="Q197" s="17">
        <f>IF(Commande!Q207&lt;&gt;"",Commande!Q207,"")</f>
        <v>0</v>
      </c>
      <c r="R197" s="146"/>
      <c r="S197" s="147"/>
      <c r="T197" s="147"/>
      <c r="U197" s="147"/>
    </row>
    <row r="198" spans="1:21" ht="20.100000000000001" customHeight="1">
      <c r="A198" s="148">
        <f>IF(Commande!A208&lt;&gt;"",Commande!A208,"")</f>
        <v>23434</v>
      </c>
      <c r="B198" s="149" t="str">
        <f>IF(Commande!B208&lt;&gt;"",Commande!B208,"")</f>
        <v>LAVANDE STOECHAS</v>
      </c>
      <c r="C198" s="149" t="str">
        <f>IF(Commande!C208&lt;&gt;"",Commande!C208,"")</f>
        <v>Laveanna violet</v>
      </c>
      <c r="D198" s="150" t="str">
        <f>IF(Commande!D208&lt;&gt;"",Commande!D208,"")</f>
        <v>B</v>
      </c>
      <c r="E198" s="150" t="str">
        <f>IF(Commande!E208&lt;&gt;"",Commande!E208,"")</f>
        <v>M 3 cm X60</v>
      </c>
      <c r="F198" s="151">
        <f>IF(Commande!G208&lt;&gt;"",Commande!G208,"")</f>
        <v>30</v>
      </c>
      <c r="G198" s="151">
        <f>IF(Commande!F208&lt;&gt;"",Commande!F208,"")</f>
        <v>8</v>
      </c>
      <c r="H198" s="151" t="str">
        <f>IF(Commande!H208&lt;&gt;"",Commande!H208,"")</f>
        <v>A</v>
      </c>
      <c r="I198" s="152">
        <f>IF(Commande!I208&lt;&gt;"",Commande!I208,"")</f>
        <v>5.5E-2</v>
      </c>
      <c r="J198" s="149" t="str">
        <f>IF(Commande!J208&lt;&gt;"",Commande!J208,"")</f>
        <v>S2</v>
      </c>
      <c r="K198" s="149" t="str">
        <f>IF(Commande!K208&lt;&gt;"",Commande!K208,"")</f>
        <v/>
      </c>
      <c r="L198" s="149" t="str">
        <f>IF(Commande!L208&lt;&gt;"",Commande!L208,"")</f>
        <v>M3</v>
      </c>
      <c r="M198" s="153">
        <f>IF(Commande!M208&lt;&gt;"",Commande!M208,"")</f>
        <v>195</v>
      </c>
      <c r="N198" s="153"/>
      <c r="O198" s="17">
        <f>IF(Commande!O208&lt;&gt;"",Commande!O208,"")</f>
        <v>0</v>
      </c>
      <c r="P198" s="17">
        <f>IF(Commande!P208&lt;&gt;"",Commande!P208,"")</f>
        <v>0</v>
      </c>
      <c r="Q198" s="17">
        <f>IF(Commande!Q208&lt;&gt;"",Commande!Q208,"")</f>
        <v>0</v>
      </c>
      <c r="R198" s="154"/>
      <c r="S198" s="155"/>
      <c r="T198" s="155"/>
      <c r="U198" s="155"/>
    </row>
    <row r="199" spans="1:21" ht="20.100000000000001" customHeight="1">
      <c r="A199" s="140">
        <f>IF(Commande!A209&lt;&gt;"",Commande!A209,"")</f>
        <v>23432</v>
      </c>
      <c r="B199" s="141" t="str">
        <f>IF(Commande!B209&lt;&gt;"",Commande!B209,"")</f>
        <v>LEUCANTHEMUM</v>
      </c>
      <c r="C199" s="141" t="str">
        <f>IF(Commande!C209&lt;&gt;"",Commande!C209,"")</f>
        <v xml:space="preserve">Lucille Grace            </v>
      </c>
      <c r="D199" s="142" t="str">
        <f>IF(Commande!D209&lt;&gt;"",Commande!D209,"")</f>
        <v>B</v>
      </c>
      <c r="E199" s="142" t="str">
        <f>IF(Commande!E209&lt;&gt;"",Commande!E209,"")</f>
        <v>M 3 cm X60</v>
      </c>
      <c r="F199" s="143">
        <f>IF(Commande!G209&lt;&gt;"",Commande!G209,"")</f>
        <v>30</v>
      </c>
      <c r="G199" s="143">
        <f>IF(Commande!F209&lt;&gt;"",Commande!F209,"")</f>
        <v>6</v>
      </c>
      <c r="H199" s="143" t="str">
        <f>IF(Commande!H209&lt;&gt;"",Commande!H209,"")</f>
        <v>E</v>
      </c>
      <c r="I199" s="144">
        <f>IF(Commande!I209&lt;&gt;"",Commande!I209,"")</f>
        <v>0.17</v>
      </c>
      <c r="J199" s="145" t="str">
        <f>IF(Commande!J209&lt;&gt;"",Commande!J209,"")</f>
        <v>S7</v>
      </c>
      <c r="K199" s="141" t="str">
        <f>IF(Commande!K209&lt;&gt;"",Commande!K209,"")</f>
        <v/>
      </c>
      <c r="L199" s="141" t="str">
        <f>IF(Commande!L209&lt;&gt;"",Commande!L209,"")</f>
        <v>M3</v>
      </c>
      <c r="M199" s="145">
        <f>IF(Commande!M209&lt;&gt;"",Commande!M209,"")</f>
        <v>196</v>
      </c>
      <c r="N199" s="145"/>
      <c r="O199" s="17">
        <f>IF(Commande!O209&lt;&gt;"",Commande!O209,"")</f>
        <v>0</v>
      </c>
      <c r="P199" s="17">
        <f>IF(Commande!P209&lt;&gt;"",Commande!P209,"")</f>
        <v>0</v>
      </c>
      <c r="Q199" s="17">
        <f>IF(Commande!Q209&lt;&gt;"",Commande!Q209,"")</f>
        <v>0</v>
      </c>
      <c r="R199" s="146"/>
      <c r="S199" s="147"/>
      <c r="T199" s="147"/>
      <c r="U199" s="147"/>
    </row>
    <row r="200" spans="1:21" ht="20.100000000000001" customHeight="1">
      <c r="A200" s="148">
        <f>IF(Commande!A210&lt;&gt;"",Commande!A210,"")</f>
        <v>25926</v>
      </c>
      <c r="B200" s="149" t="str">
        <f>IF(Commande!B210&lt;&gt;"",Commande!B210,"")</f>
        <v>LEWISIA</v>
      </c>
      <c r="C200" s="149" t="str">
        <f>IF(Commande!C210&lt;&gt;"",Commande!C210,"")</f>
        <v>Elise variés</v>
      </c>
      <c r="D200" s="150" t="str">
        <f>IF(Commande!D210&lt;&gt;"",Commande!D210,"")</f>
        <v>S</v>
      </c>
      <c r="E200" s="150" t="str">
        <f>IF(Commande!E210&lt;&gt;"",Commande!E210,"")</f>
        <v>M 3 cm X60</v>
      </c>
      <c r="F200" s="151">
        <f>IF(Commande!G210&lt;&gt;"",Commande!G210,"")</f>
        <v>30</v>
      </c>
      <c r="G200" s="151">
        <f>IF(Commande!F210&lt;&gt;"",Commande!F210,"")</f>
        <v>14</v>
      </c>
      <c r="H200" s="151" t="str">
        <f>IF(Commande!H210&lt;&gt;"",Commande!H210,"")</f>
        <v>A</v>
      </c>
      <c r="I200" s="152" t="str">
        <f>IF(Commande!I210&lt;&gt;"",Commande!I210,"")</f>
        <v/>
      </c>
      <c r="J200" s="149" t="str">
        <f>IF(Commande!J210&lt;&gt;"",Commande!J210,"")</f>
        <v>S3B</v>
      </c>
      <c r="K200" s="149" t="str">
        <f>IF(Commande!K210&lt;&gt;"",Commande!K210,"")</f>
        <v/>
      </c>
      <c r="L200" s="149" t="str">
        <f>IF(Commande!L210&lt;&gt;"",Commande!L210,"")</f>
        <v>M3</v>
      </c>
      <c r="M200" s="153">
        <f>IF(Commande!M210&lt;&gt;"",Commande!M210,"")</f>
        <v>197</v>
      </c>
      <c r="N200" s="153"/>
      <c r="O200" s="17">
        <f>IF(Commande!O210&lt;&gt;"",Commande!O210,"")</f>
        <v>0</v>
      </c>
      <c r="P200" s="17">
        <f>IF(Commande!P210&lt;&gt;"",Commande!P210,"")</f>
        <v>0</v>
      </c>
      <c r="Q200" s="17">
        <f>IF(Commande!Q210&lt;&gt;"",Commande!Q210,"")</f>
        <v>0</v>
      </c>
      <c r="R200" s="154"/>
      <c r="S200" s="155"/>
      <c r="T200" s="155"/>
      <c r="U200" s="155"/>
    </row>
    <row r="201" spans="1:21" ht="20.100000000000001" customHeight="1">
      <c r="A201" s="140">
        <f>IF(Commande!A211&lt;&gt;"",Commande!A211,"")</f>
        <v>25216</v>
      </c>
      <c r="B201" s="141" t="str">
        <f>IF(Commande!B211&lt;&gt;"",Commande!B211,"")</f>
        <v>LIMONIUM LATIFOLIUM</v>
      </c>
      <c r="C201" s="141" t="str">
        <f>IF(Commande!C211&lt;&gt;"",Commande!C211,"")</f>
        <v>.</v>
      </c>
      <c r="D201" s="142" t="str">
        <f>IF(Commande!D211&lt;&gt;"",Commande!D211,"")</f>
        <v>S</v>
      </c>
      <c r="E201" s="142" t="str">
        <f>IF(Commande!E211&lt;&gt;"",Commande!E211,"")</f>
        <v>M 3 cm X60</v>
      </c>
      <c r="F201" s="143">
        <f>IF(Commande!G211&lt;&gt;"",Commande!G211,"")</f>
        <v>30</v>
      </c>
      <c r="G201" s="143">
        <f>IF(Commande!F211&lt;&gt;"",Commande!F211,"")</f>
        <v>8</v>
      </c>
      <c r="H201" s="143" t="str">
        <f>IF(Commande!H211&lt;&gt;"",Commande!H211,"")</f>
        <v xml:space="preserve">C  </v>
      </c>
      <c r="I201" s="144" t="str">
        <f>IF(Commande!I211&lt;&gt;"",Commande!I211,"")</f>
        <v/>
      </c>
      <c r="J201" s="145" t="str">
        <f>IF(Commande!J211&lt;&gt;"",Commande!J211,"")</f>
        <v>S4</v>
      </c>
      <c r="K201" s="141" t="str">
        <f>IF(Commande!K211&lt;&gt;"",Commande!K211,"")</f>
        <v/>
      </c>
      <c r="L201" s="141" t="str">
        <f>IF(Commande!L211&lt;&gt;"",Commande!L211,"")</f>
        <v>M3</v>
      </c>
      <c r="M201" s="145">
        <f>IF(Commande!M211&lt;&gt;"",Commande!M211,"")</f>
        <v>198</v>
      </c>
      <c r="N201" s="145"/>
      <c r="O201" s="17">
        <f>IF(Commande!O211&lt;&gt;"",Commande!O211,"")</f>
        <v>0</v>
      </c>
      <c r="P201" s="17">
        <f>IF(Commande!P211&lt;&gt;"",Commande!P211,"")</f>
        <v>0</v>
      </c>
      <c r="Q201" s="17">
        <f>IF(Commande!Q211&lt;&gt;"",Commande!Q211,"")</f>
        <v>0</v>
      </c>
      <c r="R201" s="146"/>
      <c r="S201" s="147"/>
      <c r="T201" s="147"/>
      <c r="U201" s="147"/>
    </row>
    <row r="202" spans="1:21" ht="20.100000000000001" customHeight="1">
      <c r="A202" s="148">
        <f>IF(Commande!A212&lt;&gt;"",Commande!A212,"")</f>
        <v>27504</v>
      </c>
      <c r="B202" s="149" t="str">
        <f>IF(Commande!B212&lt;&gt;"",Commande!B212,"")</f>
        <v>LITHODORA</v>
      </c>
      <c r="C202" s="149" t="str">
        <f>IF(Commande!C212&lt;&gt;"",Commande!C212,"")</f>
        <v>Heavenly Blue</v>
      </c>
      <c r="D202" s="150" t="str">
        <f>IF(Commande!D212&lt;&gt;"",Commande!D212,"")</f>
        <v>B</v>
      </c>
      <c r="E202" s="150" t="str">
        <f>IF(Commande!E212&lt;&gt;"",Commande!E212,"")</f>
        <v>M 3 cm X60</v>
      </c>
      <c r="F202" s="151">
        <f>IF(Commande!G212&lt;&gt;"",Commande!G212,"")</f>
        <v>30</v>
      </c>
      <c r="G202" s="151">
        <f>IF(Commande!F212&lt;&gt;"",Commande!F212,"")</f>
        <v>12</v>
      </c>
      <c r="H202" s="151" t="str">
        <f>IF(Commande!H212&lt;&gt;"",Commande!H212,"")</f>
        <v>A</v>
      </c>
      <c r="I202" s="152" t="str">
        <f>IF(Commande!I212&lt;&gt;"",Commande!I212,"")</f>
        <v/>
      </c>
      <c r="J202" s="149" t="str">
        <f>IF(Commande!J212&lt;&gt;"",Commande!J212,"")</f>
        <v/>
      </c>
      <c r="K202" s="149" t="str">
        <f>IF(Commande!K212&lt;&gt;"",Commande!K212,"")</f>
        <v>NEW</v>
      </c>
      <c r="L202" s="149" t="str">
        <f>IF(Commande!L212&lt;&gt;"",Commande!L212,"")</f>
        <v>M3</v>
      </c>
      <c r="M202" s="153">
        <f>IF(Commande!M212&lt;&gt;"",Commande!M212,"")</f>
        <v>199</v>
      </c>
      <c r="N202" s="153"/>
      <c r="O202" s="17">
        <f>IF(Commande!O212&lt;&gt;"",Commande!O212,"")</f>
        <v>0</v>
      </c>
      <c r="P202" s="17">
        <f>IF(Commande!P212&lt;&gt;"",Commande!P212,"")</f>
        <v>0</v>
      </c>
      <c r="Q202" s="17">
        <f>IF(Commande!Q212&lt;&gt;"",Commande!Q212,"")</f>
        <v>0</v>
      </c>
      <c r="R202" s="154"/>
      <c r="S202" s="155"/>
      <c r="T202" s="155"/>
      <c r="U202" s="155"/>
    </row>
    <row r="203" spans="1:21" ht="20.100000000000001" customHeight="1">
      <c r="A203" s="140">
        <f>IF(Commande!A213&lt;&gt;"",Commande!A213,"")</f>
        <v>2234</v>
      </c>
      <c r="B203" s="141" t="str">
        <f>IF(Commande!B213&lt;&gt;"",Commande!B213,"")</f>
        <v>LOTUS</v>
      </c>
      <c r="C203" s="141" t="str">
        <f>IF(Commande!C213&lt;&gt;"",Commande!C213,"")</f>
        <v>Gold flash</v>
      </c>
      <c r="D203" s="142" t="str">
        <f>IF(Commande!D213&lt;&gt;"",Commande!D213,"")</f>
        <v>B</v>
      </c>
      <c r="E203" s="142" t="str">
        <f>IF(Commande!E213&lt;&gt;"",Commande!E213,"")</f>
        <v>M 3 cm X60</v>
      </c>
      <c r="F203" s="143">
        <f>IF(Commande!G213&lt;&gt;"",Commande!G213,"")</f>
        <v>30</v>
      </c>
      <c r="G203" s="143">
        <f>IF(Commande!F213&lt;&gt;"",Commande!F213,"")</f>
        <v>8</v>
      </c>
      <c r="H203" s="143" t="str">
        <f>IF(Commande!H213&lt;&gt;"",Commande!H213,"")</f>
        <v>A</v>
      </c>
      <c r="I203" s="144" t="str">
        <f>IF(Commande!I213&lt;&gt;"",Commande!I213,"")</f>
        <v/>
      </c>
      <c r="J203" s="145" t="str">
        <f>IF(Commande!J213&lt;&gt;"",Commande!J213,"")</f>
        <v>S10</v>
      </c>
      <c r="K203" s="141" t="str">
        <f>IF(Commande!K213&lt;&gt;"",Commande!K213,"")</f>
        <v/>
      </c>
      <c r="L203" s="141" t="str">
        <f>IF(Commande!L213&lt;&gt;"",Commande!L213,"")</f>
        <v>M3</v>
      </c>
      <c r="M203" s="145">
        <f>IF(Commande!M213&lt;&gt;"",Commande!M213,"")</f>
        <v>200</v>
      </c>
      <c r="N203" s="145"/>
      <c r="O203" s="17">
        <f>IF(Commande!O213&lt;&gt;"",Commande!O213,"")</f>
        <v>0</v>
      </c>
      <c r="P203" s="17">
        <f>IF(Commande!P213&lt;&gt;"",Commande!P213,"")</f>
        <v>0</v>
      </c>
      <c r="Q203" s="17">
        <f>IF(Commande!Q213&lt;&gt;"",Commande!Q213,"")</f>
        <v>0</v>
      </c>
      <c r="R203" s="146"/>
      <c r="S203" s="147"/>
      <c r="T203" s="147"/>
      <c r="U203" s="147"/>
    </row>
    <row r="204" spans="1:21" ht="20.100000000000001" customHeight="1">
      <c r="A204" s="148">
        <f>IF(Commande!A214&lt;&gt;"",Commande!A214,"")</f>
        <v>15357</v>
      </c>
      <c r="B204" s="149" t="str">
        <f>IF(Commande!B214&lt;&gt;"",Commande!B214,"")</f>
        <v>LUPIN</v>
      </c>
      <c r="C204" s="149" t="str">
        <f>IF(Commande!C214&lt;&gt;"",Commande!C214,"")</f>
        <v>Gallery variés</v>
      </c>
      <c r="D204" s="150" t="str">
        <f>IF(Commande!D214&lt;&gt;"",Commande!D214,"")</f>
        <v>S</v>
      </c>
      <c r="E204" s="150" t="str">
        <f>IF(Commande!E214&lt;&gt;"",Commande!E214,"")</f>
        <v>M 3 cm X60</v>
      </c>
      <c r="F204" s="151">
        <f>IF(Commande!G214&lt;&gt;"",Commande!G214,"")</f>
        <v>30</v>
      </c>
      <c r="G204" s="151">
        <f>IF(Commande!F214&lt;&gt;"",Commande!F214,"")</f>
        <v>7</v>
      </c>
      <c r="H204" s="151" t="str">
        <f>IF(Commande!H214&lt;&gt;"",Commande!H214,"")</f>
        <v xml:space="preserve">C  </v>
      </c>
      <c r="I204" s="152" t="str">
        <f>IF(Commande!I214&lt;&gt;"",Commande!I214,"")</f>
        <v/>
      </c>
      <c r="J204" s="149" t="str">
        <f>IF(Commande!J214&lt;&gt;"",Commande!J214,"")</f>
        <v>S4</v>
      </c>
      <c r="K204" s="149" t="str">
        <f>IF(Commande!K214&lt;&gt;"",Commande!K214,"")</f>
        <v/>
      </c>
      <c r="L204" s="149" t="str">
        <f>IF(Commande!L214&lt;&gt;"",Commande!L214,"")</f>
        <v>M3</v>
      </c>
      <c r="M204" s="153">
        <f>IF(Commande!M214&lt;&gt;"",Commande!M214,"")</f>
        <v>201</v>
      </c>
      <c r="N204" s="153"/>
      <c r="O204" s="17">
        <f>IF(Commande!O214&lt;&gt;"",Commande!O214,"")</f>
        <v>0</v>
      </c>
      <c r="P204" s="17">
        <f>IF(Commande!P214&lt;&gt;"",Commande!P214,"")</f>
        <v>0</v>
      </c>
      <c r="Q204" s="17">
        <f>IF(Commande!Q214&lt;&gt;"",Commande!Q214,"")</f>
        <v>0</v>
      </c>
      <c r="R204" s="154"/>
      <c r="S204" s="155"/>
      <c r="T204" s="155"/>
      <c r="U204" s="155"/>
    </row>
    <row r="205" spans="1:21" ht="20.100000000000001" customHeight="1">
      <c r="A205" s="122" t="str">
        <f>IF(Commande!A215&lt;&gt;"",Commande!A215,"")</f>
        <v/>
      </c>
      <c r="B205" s="128" t="str">
        <f>IF(Commande!B215&lt;&gt;"",Commande!B215,"")</f>
        <v>M</v>
      </c>
      <c r="C205" s="123" t="str">
        <f>IF(Commande!C215&lt;&gt;"",Commande!C215,"")</f>
        <v/>
      </c>
      <c r="D205" s="124" t="str">
        <f>IF(Commande!D215&lt;&gt;"",Commande!D215,"")</f>
        <v/>
      </c>
      <c r="E205" s="124" t="str">
        <f>IF(Commande!E215&lt;&gt;"",Commande!E215,"")</f>
        <v/>
      </c>
      <c r="F205" s="124" t="str">
        <f>IF(Commande!G215&lt;&gt;"",Commande!G215,"")</f>
        <v/>
      </c>
      <c r="G205" s="124" t="str">
        <f>IF(Commande!F215&lt;&gt;"",Commande!F215,"")</f>
        <v/>
      </c>
      <c r="H205" s="124" t="str">
        <f>IF(Commande!H215&lt;&gt;"",Commande!H215,"")</f>
        <v/>
      </c>
      <c r="I205" s="125" t="str">
        <f>IF(Commande!I215&lt;&gt;"",Commande!I215,"")</f>
        <v/>
      </c>
      <c r="J205" s="123" t="str">
        <f>IF(Commande!J215&lt;&gt;"",Commande!J215,"")</f>
        <v>L</v>
      </c>
      <c r="K205" s="123" t="str">
        <f>IF(Commande!K215&lt;&gt;"",Commande!K215,"")</f>
        <v/>
      </c>
      <c r="L205" s="123" t="str">
        <f>IF(Commande!L215&lt;&gt;"",Commande!L215,"")</f>
        <v/>
      </c>
      <c r="M205" s="123">
        <f>IF(Commande!M215&lt;&gt;"",Commande!M215,"")</f>
        <v>202</v>
      </c>
      <c r="N205" s="123"/>
      <c r="O205" s="17" t="str">
        <f>IF(Commande!O215&lt;&gt;"",Commande!O215,"")</f>
        <v/>
      </c>
      <c r="P205" s="17" t="str">
        <f>IF(Commande!P215&lt;&gt;"",Commande!P215,"")</f>
        <v/>
      </c>
      <c r="Q205" s="17" t="str">
        <f>IF(Commande!Q215&lt;&gt;"",Commande!Q215,"")</f>
        <v/>
      </c>
      <c r="R205" s="126"/>
      <c r="S205" s="127"/>
      <c r="T205" s="127"/>
      <c r="U205" s="127"/>
    </row>
    <row r="206" spans="1:21" ht="20.100000000000001" customHeight="1">
      <c r="A206" s="140">
        <f>IF(Commande!A216&lt;&gt;"",Commande!A216,"")</f>
        <v>14460</v>
      </c>
      <c r="B206" s="141" t="str">
        <f>IF(Commande!B216&lt;&gt;"",Commande!B216,"")</f>
        <v>MUFLIER TWINNY</v>
      </c>
      <c r="C206" s="141" t="str">
        <f>IF(Commande!C216&lt;&gt;"",Commande!C216,"")</f>
        <v>De semis variés</v>
      </c>
      <c r="D206" s="142" t="str">
        <f>IF(Commande!D216&lt;&gt;"",Commande!D216,"")</f>
        <v>S</v>
      </c>
      <c r="E206" s="142" t="str">
        <f>IF(Commande!E216&lt;&gt;"",Commande!E216,"")</f>
        <v>M 3 cm X60</v>
      </c>
      <c r="F206" s="143">
        <f>IF(Commande!G216&lt;&gt;"",Commande!G216,"")</f>
        <v>30</v>
      </c>
      <c r="G206" s="143">
        <f>IF(Commande!F216&lt;&gt;"",Commande!F216,"")</f>
        <v>7</v>
      </c>
      <c r="H206" s="143" t="str">
        <f>IF(Commande!H216&lt;&gt;"",Commande!H216,"")</f>
        <v>C</v>
      </c>
      <c r="I206" s="144" t="str">
        <f>IF(Commande!I216&lt;&gt;"",Commande!I216,"")</f>
        <v/>
      </c>
      <c r="J206" s="145" t="str">
        <f>IF(Commande!J216&lt;&gt;"",Commande!J216,"")</f>
        <v>S2</v>
      </c>
      <c r="K206" s="141" t="str">
        <f>IF(Commande!K216&lt;&gt;"",Commande!K216,"")</f>
        <v/>
      </c>
      <c r="L206" s="141" t="str">
        <f>IF(Commande!L216&lt;&gt;"",Commande!L216,"")</f>
        <v>M3</v>
      </c>
      <c r="M206" s="145">
        <f>IF(Commande!M216&lt;&gt;"",Commande!M216,"")</f>
        <v>203</v>
      </c>
      <c r="N206" s="145"/>
      <c r="O206" s="17">
        <f>IF(Commande!O216&lt;&gt;"",Commande!O216,"")</f>
        <v>0</v>
      </c>
      <c r="P206" s="17">
        <f>IF(Commande!P216&lt;&gt;"",Commande!P216,"")</f>
        <v>0</v>
      </c>
      <c r="Q206" s="17">
        <f>IF(Commande!Q216&lt;&gt;"",Commande!Q216,"")</f>
        <v>0</v>
      </c>
      <c r="R206" s="146"/>
      <c r="S206" s="147"/>
      <c r="T206" s="147"/>
      <c r="U206" s="147"/>
    </row>
    <row r="207" spans="1:21" ht="20.100000000000001" customHeight="1">
      <c r="A207" s="122" t="str">
        <f>IF(Commande!A217&lt;&gt;"",Commande!A217,"")</f>
        <v/>
      </c>
      <c r="B207" s="128" t="str">
        <f>IF(Commande!B217&lt;&gt;"",Commande!B217,"")</f>
        <v>N</v>
      </c>
      <c r="C207" s="123" t="str">
        <f>IF(Commande!C217&lt;&gt;"",Commande!C217,"")</f>
        <v/>
      </c>
      <c r="D207" s="124" t="str">
        <f>IF(Commande!D217&lt;&gt;"",Commande!D217,"")</f>
        <v/>
      </c>
      <c r="E207" s="124" t="str">
        <f>IF(Commande!E217&lt;&gt;"",Commande!E217,"")</f>
        <v/>
      </c>
      <c r="F207" s="124" t="str">
        <f>IF(Commande!G217&lt;&gt;"",Commande!G217,"")</f>
        <v/>
      </c>
      <c r="G207" s="124" t="str">
        <f>IF(Commande!F217&lt;&gt;"",Commande!F217,"")</f>
        <v/>
      </c>
      <c r="H207" s="124" t="str">
        <f>IF(Commande!H217&lt;&gt;"",Commande!H217,"")</f>
        <v/>
      </c>
      <c r="I207" s="125" t="str">
        <f>IF(Commande!I217&lt;&gt;"",Commande!I217,"")</f>
        <v/>
      </c>
      <c r="J207" s="123" t="str">
        <f>IF(Commande!J217&lt;&gt;"",Commande!J217,"")</f>
        <v>L</v>
      </c>
      <c r="K207" s="123" t="str">
        <f>IF(Commande!K217&lt;&gt;"",Commande!K217,"")</f>
        <v/>
      </c>
      <c r="L207" s="123" t="str">
        <f>IF(Commande!L217&lt;&gt;"",Commande!L217,"")</f>
        <v/>
      </c>
      <c r="M207" s="123">
        <f>IF(Commande!M217&lt;&gt;"",Commande!M217,"")</f>
        <v>204</v>
      </c>
      <c r="N207" s="123"/>
      <c r="O207" s="17" t="str">
        <f>IF(Commande!O217&lt;&gt;"",Commande!O217,"")</f>
        <v/>
      </c>
      <c r="P207" s="17" t="str">
        <f>IF(Commande!P217&lt;&gt;"",Commande!P217,"")</f>
        <v/>
      </c>
      <c r="Q207" s="17" t="str">
        <f>IF(Commande!Q217&lt;&gt;"",Commande!Q217,"")</f>
        <v/>
      </c>
      <c r="R207" s="126"/>
      <c r="S207" s="127"/>
      <c r="T207" s="127"/>
      <c r="U207" s="127"/>
    </row>
    <row r="208" spans="1:21" ht="20.100000000000001" customHeight="1">
      <c r="A208" s="140">
        <f>IF(Commande!A218&lt;&gt;"",Commande!A218,"")</f>
        <v>27505</v>
      </c>
      <c r="B208" s="141" t="str">
        <f>IF(Commande!B218&lt;&gt;"",Commande!B218,"")</f>
        <v>NEPETA</v>
      </c>
      <c r="C208" s="141" t="str">
        <f>IF(Commande!C218&lt;&gt;"",Commande!C218,"")</f>
        <v>Blue Velvet</v>
      </c>
      <c r="D208" s="142" t="str">
        <f>IF(Commande!D218&lt;&gt;"",Commande!D218,"")</f>
        <v>B</v>
      </c>
      <c r="E208" s="142" t="str">
        <f>IF(Commande!E218&lt;&gt;"",Commande!E218,"")</f>
        <v>M 3 cm X60</v>
      </c>
      <c r="F208" s="143">
        <f>IF(Commande!G218&lt;&gt;"",Commande!G218,"")</f>
        <v>30</v>
      </c>
      <c r="G208" s="143">
        <f>IF(Commande!F218&lt;&gt;"",Commande!F218,"")</f>
        <v>6</v>
      </c>
      <c r="H208" s="143" t="str">
        <f>IF(Commande!H218&lt;&gt;"",Commande!H218,"")</f>
        <v>A</v>
      </c>
      <c r="I208" s="144" t="str">
        <f>IF(Commande!I218&lt;&gt;"",Commande!I218,"")</f>
        <v/>
      </c>
      <c r="J208" s="145" t="str">
        <f>IF(Commande!J218&lt;&gt;"",Commande!J218,"")</f>
        <v/>
      </c>
      <c r="K208" s="141" t="str">
        <f>IF(Commande!K218&lt;&gt;"",Commande!K218,"")</f>
        <v>NEW</v>
      </c>
      <c r="L208" s="141" t="str">
        <f>IF(Commande!L218&lt;&gt;"",Commande!L218,"")</f>
        <v>M3</v>
      </c>
      <c r="M208" s="145">
        <f>IF(Commande!M218&lt;&gt;"",Commande!M218,"")</f>
        <v>205</v>
      </c>
      <c r="N208" s="145"/>
      <c r="O208" s="17">
        <f>IF(Commande!O218&lt;&gt;"",Commande!O218,"")</f>
        <v>0</v>
      </c>
      <c r="P208" s="17">
        <f>IF(Commande!P218&lt;&gt;"",Commande!P218,"")</f>
        <v>0</v>
      </c>
      <c r="Q208" s="17">
        <f>IF(Commande!Q218&lt;&gt;"",Commande!Q218,"")</f>
        <v>0</v>
      </c>
      <c r="R208" s="146"/>
      <c r="S208" s="147"/>
      <c r="T208" s="147"/>
      <c r="U208" s="147"/>
    </row>
    <row r="209" spans="1:21" ht="20.100000000000001" customHeight="1">
      <c r="A209" s="148">
        <f>IF(Commande!A219&lt;&gt;"",Commande!A219,"")</f>
        <v>23283</v>
      </c>
      <c r="B209" s="149" t="str">
        <f>IF(Commande!B219&lt;&gt;"",Commande!B219,"")</f>
        <v>NEPETA</v>
      </c>
      <c r="C209" s="149" t="str">
        <f>IF(Commande!C219&lt;&gt;"",Commande!C219,"")</f>
        <v>Cat's Meow</v>
      </c>
      <c r="D209" s="150" t="str">
        <f>IF(Commande!D219&lt;&gt;"",Commande!D219,"")</f>
        <v>B</v>
      </c>
      <c r="E209" s="150" t="str">
        <f>IF(Commande!E219&lt;&gt;"",Commande!E219,"")</f>
        <v>M 3 cm X60</v>
      </c>
      <c r="F209" s="151">
        <f>IF(Commande!G219&lt;&gt;"",Commande!G219,"")</f>
        <v>30</v>
      </c>
      <c r="G209" s="151">
        <f>IF(Commande!F219&lt;&gt;"",Commande!F219,"")</f>
        <v>6</v>
      </c>
      <c r="H209" s="151" t="str">
        <f>IF(Commande!H219&lt;&gt;"",Commande!H219,"")</f>
        <v>A</v>
      </c>
      <c r="I209" s="152">
        <f>IF(Commande!I219&lt;&gt;"",Commande!I219,"")</f>
        <v>0.08</v>
      </c>
      <c r="J209" s="149" t="str">
        <f>IF(Commande!J219&lt;&gt;"",Commande!J219,"")</f>
        <v>S7</v>
      </c>
      <c r="K209" s="149" t="str">
        <f>IF(Commande!K219&lt;&gt;"",Commande!K219,"")</f>
        <v/>
      </c>
      <c r="L209" s="149" t="str">
        <f>IF(Commande!L219&lt;&gt;"",Commande!L219,"")</f>
        <v>M3</v>
      </c>
      <c r="M209" s="153">
        <f>IF(Commande!M219&lt;&gt;"",Commande!M219,"")</f>
        <v>206</v>
      </c>
      <c r="N209" s="153"/>
      <c r="O209" s="17">
        <f>IF(Commande!O219&lt;&gt;"",Commande!O219,"")</f>
        <v>0</v>
      </c>
      <c r="P209" s="17">
        <f>IF(Commande!P219&lt;&gt;"",Commande!P219,"")</f>
        <v>0</v>
      </c>
      <c r="Q209" s="17">
        <f>IF(Commande!Q219&lt;&gt;"",Commande!Q219,"")</f>
        <v>0</v>
      </c>
      <c r="R209" s="154"/>
      <c r="S209" s="155"/>
      <c r="T209" s="155"/>
      <c r="U209" s="155"/>
    </row>
    <row r="210" spans="1:21" ht="20.100000000000001" customHeight="1">
      <c r="A210" s="122" t="str">
        <f>IF(Commande!A220&lt;&gt;"",Commande!A220,"")</f>
        <v/>
      </c>
      <c r="B210" s="128" t="str">
        <f>IF(Commande!B220&lt;&gt;"",Commande!B220,"")</f>
        <v>O</v>
      </c>
      <c r="C210" s="123" t="str">
        <f>IF(Commande!C220&lt;&gt;"",Commande!C220,"")</f>
        <v/>
      </c>
      <c r="D210" s="124" t="str">
        <f>IF(Commande!D220&lt;&gt;"",Commande!D220,"")</f>
        <v/>
      </c>
      <c r="E210" s="124" t="str">
        <f>IF(Commande!E220&lt;&gt;"",Commande!E220,"")</f>
        <v/>
      </c>
      <c r="F210" s="124" t="str">
        <f>IF(Commande!G220&lt;&gt;"",Commande!G220,"")</f>
        <v/>
      </c>
      <c r="G210" s="124" t="str">
        <f>IF(Commande!F220&lt;&gt;"",Commande!F220,"")</f>
        <v/>
      </c>
      <c r="H210" s="124" t="str">
        <f>IF(Commande!H220&lt;&gt;"",Commande!H220,"")</f>
        <v/>
      </c>
      <c r="I210" s="125" t="str">
        <f>IF(Commande!I220&lt;&gt;"",Commande!I220,"")</f>
        <v/>
      </c>
      <c r="J210" s="123" t="str">
        <f>IF(Commande!J220&lt;&gt;"",Commande!J220,"")</f>
        <v>L</v>
      </c>
      <c r="K210" s="123" t="str">
        <f>IF(Commande!K220&lt;&gt;"",Commande!K220,"")</f>
        <v/>
      </c>
      <c r="L210" s="123" t="str">
        <f>IF(Commande!L220&lt;&gt;"",Commande!L220,"")</f>
        <v/>
      </c>
      <c r="M210" s="123">
        <f>IF(Commande!M220&lt;&gt;"",Commande!M220,"")</f>
        <v>207</v>
      </c>
      <c r="N210" s="123"/>
      <c r="O210" s="17" t="str">
        <f>IF(Commande!O220&lt;&gt;"",Commande!O220,"")</f>
        <v/>
      </c>
      <c r="P210" s="17" t="str">
        <f>IF(Commande!P220&lt;&gt;"",Commande!P220,"")</f>
        <v/>
      </c>
      <c r="Q210" s="17" t="str">
        <f>IF(Commande!Q220&lt;&gt;"",Commande!Q220,"")</f>
        <v/>
      </c>
      <c r="R210" s="126"/>
      <c r="S210" s="127"/>
      <c r="T210" s="127"/>
      <c r="U210" s="127"/>
    </row>
    <row r="211" spans="1:21" ht="20.100000000000001" customHeight="1">
      <c r="A211" s="148">
        <f>IF(Commande!A221&lt;&gt;"",Commande!A221,"")</f>
        <v>26436</v>
      </c>
      <c r="B211" s="149" t="str">
        <f>IF(Commande!B221&lt;&gt;"",Commande!B221,"")</f>
        <v>OSTEOSPERMUM BESTIES</v>
      </c>
      <c r="C211" s="149" t="str">
        <f>IF(Commande!C221&lt;&gt;"",Commande!C221,"")</f>
        <v>Devoted Purple</v>
      </c>
      <c r="D211" s="150" t="str">
        <f>IF(Commande!D221&lt;&gt;"",Commande!D221,"")</f>
        <v>B</v>
      </c>
      <c r="E211" s="150" t="str">
        <f>IF(Commande!E221&lt;&gt;"",Commande!E221,"")</f>
        <v>M 3 cm X60</v>
      </c>
      <c r="F211" s="151">
        <f>IF(Commande!G221&lt;&gt;"",Commande!G221,"")</f>
        <v>30</v>
      </c>
      <c r="G211" s="151">
        <f>IF(Commande!F221&lt;&gt;"",Commande!F221,"")</f>
        <v>6</v>
      </c>
      <c r="H211" s="151" t="str">
        <f>IF(Commande!H221&lt;&gt;"",Commande!H221,"")</f>
        <v>A</v>
      </c>
      <c r="I211" s="152">
        <f>IF(Commande!I221&lt;&gt;"",Commande!I221,"")</f>
        <v>0.04</v>
      </c>
      <c r="J211" s="149" t="str">
        <f>IF(Commande!J221&lt;&gt;"",Commande!J221,"")</f>
        <v>S7</v>
      </c>
      <c r="K211" s="149" t="str">
        <f>IF(Commande!K221&lt;&gt;"",Commande!K221,"")</f>
        <v/>
      </c>
      <c r="L211" s="149" t="str">
        <f>IF(Commande!L221&lt;&gt;"",Commande!L221,"")</f>
        <v>M3</v>
      </c>
      <c r="M211" s="153">
        <f>IF(Commande!M221&lt;&gt;"",Commande!M221,"")</f>
        <v>208</v>
      </c>
      <c r="N211" s="153"/>
      <c r="O211" s="17">
        <f>IF(Commande!O221&lt;&gt;"",Commande!O221,"")</f>
        <v>0</v>
      </c>
      <c r="P211" s="17">
        <f>IF(Commande!P221&lt;&gt;"",Commande!P221,"")</f>
        <v>0</v>
      </c>
      <c r="Q211" s="17">
        <f>IF(Commande!Q221&lt;&gt;"",Commande!Q221,"")</f>
        <v>0</v>
      </c>
      <c r="R211" s="154"/>
      <c r="S211" s="155"/>
      <c r="T211" s="155"/>
      <c r="U211" s="155"/>
    </row>
    <row r="212" spans="1:21" ht="20.100000000000001" customHeight="1">
      <c r="A212" s="140">
        <f>IF(Commande!A222&lt;&gt;"",Commande!A222,"")</f>
        <v>26437</v>
      </c>
      <c r="B212" s="141" t="str">
        <f>IF(Commande!B222&lt;&gt;"",Commande!B222,"")</f>
        <v>OSTEOSPERMUM BESTIES</v>
      </c>
      <c r="C212" s="141" t="str">
        <f>IF(Commande!C222&lt;&gt;"",Commande!C222,"")</f>
        <v>Dynamic Bicolor</v>
      </c>
      <c r="D212" s="142" t="str">
        <f>IF(Commande!D222&lt;&gt;"",Commande!D222,"")</f>
        <v>B</v>
      </c>
      <c r="E212" s="142" t="str">
        <f>IF(Commande!E222&lt;&gt;"",Commande!E222,"")</f>
        <v>M 3 cm X60</v>
      </c>
      <c r="F212" s="143">
        <f>IF(Commande!G222&lt;&gt;"",Commande!G222,"")</f>
        <v>30</v>
      </c>
      <c r="G212" s="143">
        <f>IF(Commande!F222&lt;&gt;"",Commande!F222,"")</f>
        <v>6</v>
      </c>
      <c r="H212" s="143" t="str">
        <f>IF(Commande!H222&lt;&gt;"",Commande!H222,"")</f>
        <v>A</v>
      </c>
      <c r="I212" s="144">
        <f>IF(Commande!I222&lt;&gt;"",Commande!I222,"")</f>
        <v>0.04</v>
      </c>
      <c r="J212" s="145" t="str">
        <f>IF(Commande!J222&lt;&gt;"",Commande!J222,"")</f>
        <v>S7</v>
      </c>
      <c r="K212" s="141" t="str">
        <f>IF(Commande!K222&lt;&gt;"",Commande!K222,"")</f>
        <v/>
      </c>
      <c r="L212" s="141" t="str">
        <f>IF(Commande!L222&lt;&gt;"",Commande!L222,"")</f>
        <v>M3</v>
      </c>
      <c r="M212" s="145">
        <f>IF(Commande!M222&lt;&gt;"",Commande!M222,"")</f>
        <v>209</v>
      </c>
      <c r="N212" s="145"/>
      <c r="O212" s="17">
        <f>IF(Commande!O222&lt;&gt;"",Commande!O222,"")</f>
        <v>0</v>
      </c>
      <c r="P212" s="17">
        <f>IF(Commande!P222&lt;&gt;"",Commande!P222,"")</f>
        <v>0</v>
      </c>
      <c r="Q212" s="17">
        <f>IF(Commande!Q222&lt;&gt;"",Commande!Q222,"")</f>
        <v>0</v>
      </c>
      <c r="R212" s="146"/>
      <c r="S212" s="147"/>
      <c r="T212" s="147"/>
      <c r="U212" s="147"/>
    </row>
    <row r="213" spans="1:21" ht="20.100000000000001" customHeight="1">
      <c r="A213" s="148">
        <f>IF(Commande!A223&lt;&gt;"",Commande!A223,"")</f>
        <v>26438</v>
      </c>
      <c r="B213" s="149" t="str">
        <f>IF(Commande!B223&lt;&gt;"",Commande!B223,"")</f>
        <v>OSTEOSPERMUM BESTIES</v>
      </c>
      <c r="C213" s="149" t="str">
        <f>IF(Commande!C223&lt;&gt;"",Commande!C223,"")</f>
        <v>Inspiring Orange</v>
      </c>
      <c r="D213" s="150" t="str">
        <f>IF(Commande!D223&lt;&gt;"",Commande!D223,"")</f>
        <v>B</v>
      </c>
      <c r="E213" s="150" t="str">
        <f>IF(Commande!E223&lt;&gt;"",Commande!E223,"")</f>
        <v>M 3 cm X60</v>
      </c>
      <c r="F213" s="151">
        <f>IF(Commande!G223&lt;&gt;"",Commande!G223,"")</f>
        <v>30</v>
      </c>
      <c r="G213" s="151">
        <f>IF(Commande!F223&lt;&gt;"",Commande!F223,"")</f>
        <v>6</v>
      </c>
      <c r="H213" s="151" t="str">
        <f>IF(Commande!H223&lt;&gt;"",Commande!H223,"")</f>
        <v>A</v>
      </c>
      <c r="I213" s="152">
        <f>IF(Commande!I223&lt;&gt;"",Commande!I223,"")</f>
        <v>0.04</v>
      </c>
      <c r="J213" s="149" t="str">
        <f>IF(Commande!J223&lt;&gt;"",Commande!J223,"")</f>
        <v>S7</v>
      </c>
      <c r="K213" s="149" t="str">
        <f>IF(Commande!K223&lt;&gt;"",Commande!K223,"")</f>
        <v/>
      </c>
      <c r="L213" s="149" t="str">
        <f>IF(Commande!L223&lt;&gt;"",Commande!L223,"")</f>
        <v>M3</v>
      </c>
      <c r="M213" s="153">
        <f>IF(Commande!M223&lt;&gt;"",Commande!M223,"")</f>
        <v>210</v>
      </c>
      <c r="N213" s="153"/>
      <c r="O213" s="17">
        <f>IF(Commande!O223&lt;&gt;"",Commande!O223,"")</f>
        <v>0</v>
      </c>
      <c r="P213" s="17">
        <f>IF(Commande!P223&lt;&gt;"",Commande!P223,"")</f>
        <v>0</v>
      </c>
      <c r="Q213" s="17">
        <f>IF(Commande!Q223&lt;&gt;"",Commande!Q223,"")</f>
        <v>0</v>
      </c>
      <c r="R213" s="154"/>
      <c r="S213" s="155"/>
      <c r="T213" s="155"/>
      <c r="U213" s="155"/>
    </row>
    <row r="214" spans="1:21" ht="20.100000000000001" customHeight="1">
      <c r="A214" s="140">
        <f>IF(Commande!A224&lt;&gt;"",Commande!A224,"")</f>
        <v>26439</v>
      </c>
      <c r="B214" s="141" t="str">
        <f>IF(Commande!B224&lt;&gt;"",Commande!B224,"")</f>
        <v>OSTEOSPERMUM BESTIES</v>
      </c>
      <c r="C214" s="141" t="str">
        <f>IF(Commande!C224&lt;&gt;"",Commande!C224,"")</f>
        <v>Optimistic Pink</v>
      </c>
      <c r="D214" s="142" t="str">
        <f>IF(Commande!D224&lt;&gt;"",Commande!D224,"")</f>
        <v>B</v>
      </c>
      <c r="E214" s="142" t="str">
        <f>IF(Commande!E224&lt;&gt;"",Commande!E224,"")</f>
        <v>M 3 cm X60</v>
      </c>
      <c r="F214" s="143">
        <f>IF(Commande!G224&lt;&gt;"",Commande!G224,"")</f>
        <v>30</v>
      </c>
      <c r="G214" s="143">
        <f>IF(Commande!F224&lt;&gt;"",Commande!F224,"")</f>
        <v>6</v>
      </c>
      <c r="H214" s="143" t="str">
        <f>IF(Commande!H224&lt;&gt;"",Commande!H224,"")</f>
        <v>A</v>
      </c>
      <c r="I214" s="144">
        <f>IF(Commande!I224&lt;&gt;"",Commande!I224,"")</f>
        <v>0.04</v>
      </c>
      <c r="J214" s="145" t="str">
        <f>IF(Commande!J224&lt;&gt;"",Commande!J224,"")</f>
        <v>S7</v>
      </c>
      <c r="K214" s="141" t="str">
        <f>IF(Commande!K224&lt;&gt;"",Commande!K224,"")</f>
        <v/>
      </c>
      <c r="L214" s="141" t="str">
        <f>IF(Commande!L224&lt;&gt;"",Commande!L224,"")</f>
        <v>M3</v>
      </c>
      <c r="M214" s="145">
        <f>IF(Commande!M224&lt;&gt;"",Commande!M224,"")</f>
        <v>211</v>
      </c>
      <c r="N214" s="145"/>
      <c r="O214" s="17">
        <f>IF(Commande!O224&lt;&gt;"",Commande!O224,"")</f>
        <v>0</v>
      </c>
      <c r="P214" s="17">
        <f>IF(Commande!P224&lt;&gt;"",Commande!P224,"")</f>
        <v>0</v>
      </c>
      <c r="Q214" s="17">
        <f>IF(Commande!Q224&lt;&gt;"",Commande!Q224,"")</f>
        <v>0</v>
      </c>
      <c r="R214" s="146"/>
      <c r="S214" s="147"/>
      <c r="T214" s="147"/>
      <c r="U214" s="147"/>
    </row>
    <row r="215" spans="1:21" ht="20.100000000000001" customHeight="1">
      <c r="A215" s="148">
        <f>IF(Commande!A225&lt;&gt;"",Commande!A225,"")</f>
        <v>26440</v>
      </c>
      <c r="B215" s="149" t="str">
        <f>IF(Commande!B225&lt;&gt;"",Commande!B225,"")</f>
        <v>OSTEOSPERMUM BESTIES</v>
      </c>
      <c r="C215" s="149" t="str">
        <f>IF(Commande!C225&lt;&gt;"",Commande!C225,"")</f>
        <v>Positive Yellow</v>
      </c>
      <c r="D215" s="150" t="str">
        <f>IF(Commande!D225&lt;&gt;"",Commande!D225,"")</f>
        <v>B</v>
      </c>
      <c r="E215" s="150" t="str">
        <f>IF(Commande!E225&lt;&gt;"",Commande!E225,"")</f>
        <v>M 3 cm X60</v>
      </c>
      <c r="F215" s="151">
        <f>IF(Commande!G225&lt;&gt;"",Commande!G225,"")</f>
        <v>30</v>
      </c>
      <c r="G215" s="151">
        <f>IF(Commande!F225&lt;&gt;"",Commande!F225,"")</f>
        <v>6</v>
      </c>
      <c r="H215" s="151" t="str">
        <f>IF(Commande!H225&lt;&gt;"",Commande!H225,"")</f>
        <v>A</v>
      </c>
      <c r="I215" s="152">
        <f>IF(Commande!I225&lt;&gt;"",Commande!I225,"")</f>
        <v>0.04</v>
      </c>
      <c r="J215" s="149" t="str">
        <f>IF(Commande!J225&lt;&gt;"",Commande!J225,"")</f>
        <v>S7</v>
      </c>
      <c r="K215" s="149" t="str">
        <f>IF(Commande!K225&lt;&gt;"",Commande!K225,"")</f>
        <v/>
      </c>
      <c r="L215" s="149" t="str">
        <f>IF(Commande!L225&lt;&gt;"",Commande!L225,"")</f>
        <v>M3</v>
      </c>
      <c r="M215" s="153">
        <f>IF(Commande!M225&lt;&gt;"",Commande!M225,"")</f>
        <v>212</v>
      </c>
      <c r="N215" s="153"/>
      <c r="O215" s="17">
        <f>IF(Commande!O225&lt;&gt;"",Commande!O225,"")</f>
        <v>0</v>
      </c>
      <c r="P215" s="17">
        <f>IF(Commande!P225&lt;&gt;"",Commande!P225,"")</f>
        <v>0</v>
      </c>
      <c r="Q215" s="17">
        <f>IF(Commande!Q225&lt;&gt;"",Commande!Q225,"")</f>
        <v>0</v>
      </c>
      <c r="R215" s="154"/>
      <c r="S215" s="155"/>
      <c r="T215" s="155"/>
      <c r="U215" s="155"/>
    </row>
    <row r="216" spans="1:21" ht="20.100000000000001" customHeight="1">
      <c r="A216" s="140">
        <f>IF(Commande!A226&lt;&gt;"",Commande!A226,"")</f>
        <v>26441</v>
      </c>
      <c r="B216" s="141" t="str">
        <f>IF(Commande!B226&lt;&gt;"",Commande!B226,"")</f>
        <v>OSTEOSPERMUM BESTIES</v>
      </c>
      <c r="C216" s="141" t="str">
        <f>IF(Commande!C226&lt;&gt;"",Commande!C226,"")</f>
        <v>Trusty Amethyst</v>
      </c>
      <c r="D216" s="142" t="str">
        <f>IF(Commande!D226&lt;&gt;"",Commande!D226,"")</f>
        <v>B</v>
      </c>
      <c r="E216" s="142" t="str">
        <f>IF(Commande!E226&lt;&gt;"",Commande!E226,"")</f>
        <v>M 3 cm X60</v>
      </c>
      <c r="F216" s="143">
        <f>IF(Commande!G226&lt;&gt;"",Commande!G226,"")</f>
        <v>30</v>
      </c>
      <c r="G216" s="143">
        <f>IF(Commande!F226&lt;&gt;"",Commande!F226,"")</f>
        <v>6</v>
      </c>
      <c r="H216" s="143" t="str">
        <f>IF(Commande!H226&lt;&gt;"",Commande!H226,"")</f>
        <v>A</v>
      </c>
      <c r="I216" s="144">
        <f>IF(Commande!I226&lt;&gt;"",Commande!I226,"")</f>
        <v>0.04</v>
      </c>
      <c r="J216" s="145" t="str">
        <f>IF(Commande!J226&lt;&gt;"",Commande!J226,"")</f>
        <v>S7</v>
      </c>
      <c r="K216" s="141" t="str">
        <f>IF(Commande!K226&lt;&gt;"",Commande!K226,"")</f>
        <v/>
      </c>
      <c r="L216" s="141" t="str">
        <f>IF(Commande!L226&lt;&gt;"",Commande!L226,"")</f>
        <v>M3</v>
      </c>
      <c r="M216" s="145">
        <f>IF(Commande!M226&lt;&gt;"",Commande!M226,"")</f>
        <v>213</v>
      </c>
      <c r="N216" s="145"/>
      <c r="O216" s="17">
        <f>IF(Commande!O226&lt;&gt;"",Commande!O226,"")</f>
        <v>0</v>
      </c>
      <c r="P216" s="17">
        <f>IF(Commande!P226&lt;&gt;"",Commande!P226,"")</f>
        <v>0</v>
      </c>
      <c r="Q216" s="17">
        <f>IF(Commande!Q226&lt;&gt;"",Commande!Q226,"")</f>
        <v>0</v>
      </c>
      <c r="R216" s="146"/>
      <c r="S216" s="147"/>
      <c r="T216" s="147"/>
      <c r="U216" s="147"/>
    </row>
    <row r="217" spans="1:21" ht="20.100000000000001" customHeight="1">
      <c r="A217" s="148">
        <f>IF(Commande!A227&lt;&gt;"",Commande!A227,"")</f>
        <v>26812</v>
      </c>
      <c r="B217" s="149" t="str">
        <f>IF(Commande!B227&lt;&gt;"",Commande!B227,"")</f>
        <v>OSTEOSPERMUM BESTIES</v>
      </c>
      <c r="C217" s="149" t="str">
        <f>IF(Commande!C227&lt;&gt;"",Commande!C227,"")</f>
        <v>Variés</v>
      </c>
      <c r="D217" s="150" t="str">
        <f>IF(Commande!D227&lt;&gt;"",Commande!D227,"")</f>
        <v>B</v>
      </c>
      <c r="E217" s="150" t="str">
        <f>IF(Commande!E227&lt;&gt;"",Commande!E227,"")</f>
        <v>M 3 cm X60</v>
      </c>
      <c r="F217" s="151">
        <f>IF(Commande!G227&lt;&gt;"",Commande!G227,"")</f>
        <v>30</v>
      </c>
      <c r="G217" s="151">
        <f>IF(Commande!F227&lt;&gt;"",Commande!F227,"")</f>
        <v>6</v>
      </c>
      <c r="H217" s="151" t="str">
        <f>IF(Commande!H227&lt;&gt;"",Commande!H227,"")</f>
        <v>A</v>
      </c>
      <c r="I217" s="152">
        <f>IF(Commande!I227&lt;&gt;"",Commande!I227,"")</f>
        <v>0.04</v>
      </c>
      <c r="J217" s="149" t="str">
        <f>IF(Commande!J227&lt;&gt;"",Commande!J227,"")</f>
        <v>S7</v>
      </c>
      <c r="K217" s="149" t="str">
        <f>IF(Commande!K227&lt;&gt;"",Commande!K227,"")</f>
        <v/>
      </c>
      <c r="L217" s="149" t="str">
        <f>IF(Commande!L227&lt;&gt;"",Commande!L227,"")</f>
        <v>M3</v>
      </c>
      <c r="M217" s="153">
        <f>IF(Commande!M227&lt;&gt;"",Commande!M227,"")</f>
        <v>214</v>
      </c>
      <c r="N217" s="153"/>
      <c r="O217" s="17">
        <f>IF(Commande!O227&lt;&gt;"",Commande!O227,"")</f>
        <v>0</v>
      </c>
      <c r="P217" s="17">
        <f>IF(Commande!P227&lt;&gt;"",Commande!P227,"")</f>
        <v>0</v>
      </c>
      <c r="Q217" s="17">
        <f>IF(Commande!Q227&lt;&gt;"",Commande!Q227,"")</f>
        <v>0</v>
      </c>
      <c r="R217" s="154"/>
      <c r="S217" s="155"/>
      <c r="T217" s="155"/>
      <c r="U217" s="155"/>
    </row>
    <row r="218" spans="1:21" ht="20.100000000000001" customHeight="1">
      <c r="A218" s="140">
        <f>IF(Commande!A228&lt;&gt;"",Commande!A228,"")</f>
        <v>22942</v>
      </c>
      <c r="B218" s="141" t="str">
        <f>IF(Commande!B228&lt;&gt;"",Commande!B228,"")</f>
        <v>OSTEOSPERMUM SUNNY</v>
      </c>
      <c r="C218" s="141" t="str">
        <f>IF(Commande!C228&lt;&gt;"",Commande!C228,"")</f>
        <v>Philip</v>
      </c>
      <c r="D218" s="142" t="str">
        <f>IF(Commande!D228&lt;&gt;"",Commande!D228,"")</f>
        <v>B</v>
      </c>
      <c r="E218" s="142" t="str">
        <f>IF(Commande!E228&lt;&gt;"",Commande!E228,"")</f>
        <v>M 3 cm X60</v>
      </c>
      <c r="F218" s="143">
        <f>IF(Commande!G228&lt;&gt;"",Commande!G228,"")</f>
        <v>30</v>
      </c>
      <c r="G218" s="143">
        <f>IF(Commande!F228&lt;&gt;"",Commande!F228,"")</f>
        <v>6</v>
      </c>
      <c r="H218" s="143" t="str">
        <f>IF(Commande!H228&lt;&gt;"",Commande!H228,"")</f>
        <v>A</v>
      </c>
      <c r="I218" s="144">
        <f>IF(Commande!I228&lt;&gt;"",Commande!I228,"")</f>
        <v>0.04</v>
      </c>
      <c r="J218" s="145" t="str">
        <f>IF(Commande!J228&lt;&gt;"",Commande!J228,"")</f>
        <v>S7</v>
      </c>
      <c r="K218" s="141" t="str">
        <f>IF(Commande!K228&lt;&gt;"",Commande!K228,"")</f>
        <v/>
      </c>
      <c r="L218" s="141" t="str">
        <f>IF(Commande!L228&lt;&gt;"",Commande!L228,"")</f>
        <v>M3</v>
      </c>
      <c r="M218" s="145">
        <f>IF(Commande!M228&lt;&gt;"",Commande!M228,"")</f>
        <v>215</v>
      </c>
      <c r="N218" s="145"/>
      <c r="O218" s="17">
        <f>IF(Commande!O228&lt;&gt;"",Commande!O228,"")</f>
        <v>0</v>
      </c>
      <c r="P218" s="17">
        <f>IF(Commande!P228&lt;&gt;"",Commande!P228,"")</f>
        <v>0</v>
      </c>
      <c r="Q218" s="17">
        <f>IF(Commande!Q228&lt;&gt;"",Commande!Q228,"")</f>
        <v>0</v>
      </c>
      <c r="R218" s="146"/>
      <c r="S218" s="147"/>
      <c r="T218" s="147"/>
      <c r="U218" s="147"/>
    </row>
    <row r="219" spans="1:21" ht="20.100000000000001" customHeight="1">
      <c r="A219" s="148">
        <f>IF(Commande!A229&lt;&gt;"",Commande!A229,"")</f>
        <v>24909</v>
      </c>
      <c r="B219" s="149" t="str">
        <f>IF(Commande!B229&lt;&gt;"",Commande!B229,"")</f>
        <v>OSTEOSPERMUM OSTICADE</v>
      </c>
      <c r="C219" s="149" t="str">
        <f>IF(Commande!C229&lt;&gt;"",Commande!C229,"")</f>
        <v>Daybreak</v>
      </c>
      <c r="D219" s="150" t="str">
        <f>IF(Commande!D229&lt;&gt;"",Commande!D229,"")</f>
        <v>B</v>
      </c>
      <c r="E219" s="150" t="str">
        <f>IF(Commande!E229&lt;&gt;"",Commande!E229,"")</f>
        <v>M 3 cm X60</v>
      </c>
      <c r="F219" s="151">
        <f>IF(Commande!G229&lt;&gt;"",Commande!G229,"")</f>
        <v>30</v>
      </c>
      <c r="G219" s="151">
        <f>IF(Commande!F229&lt;&gt;"",Commande!F229,"")</f>
        <v>6</v>
      </c>
      <c r="H219" s="151" t="str">
        <f>IF(Commande!H229&lt;&gt;"",Commande!H229,"")</f>
        <v>A</v>
      </c>
      <c r="I219" s="152">
        <f>IF(Commande!I229&lt;&gt;"",Commande!I229,"")</f>
        <v>4.3999999999999997E-2</v>
      </c>
      <c r="J219" s="149" t="str">
        <f>IF(Commande!J229&lt;&gt;"",Commande!J229,"")</f>
        <v>S7</v>
      </c>
      <c r="K219" s="149" t="str">
        <f>IF(Commande!K229&lt;&gt;"",Commande!K229,"")</f>
        <v/>
      </c>
      <c r="L219" s="149" t="str">
        <f>IF(Commande!L229&lt;&gt;"",Commande!L229,"")</f>
        <v>M3</v>
      </c>
      <c r="M219" s="153">
        <f>IF(Commande!M229&lt;&gt;"",Commande!M229,"")</f>
        <v>216</v>
      </c>
      <c r="N219" s="153"/>
      <c r="O219" s="17">
        <f>IF(Commande!O229&lt;&gt;"",Commande!O229,"")</f>
        <v>0</v>
      </c>
      <c r="P219" s="17">
        <f>IF(Commande!P229&lt;&gt;"",Commande!P229,"")</f>
        <v>0</v>
      </c>
      <c r="Q219" s="17">
        <f>IF(Commande!Q229&lt;&gt;"",Commande!Q229,"")</f>
        <v>0</v>
      </c>
      <c r="R219" s="154"/>
      <c r="S219" s="155"/>
      <c r="T219" s="155"/>
      <c r="U219" s="155"/>
    </row>
    <row r="220" spans="1:21" ht="20.100000000000001" customHeight="1">
      <c r="A220" s="140">
        <f>IF(Commande!A230&lt;&gt;"",Commande!A230,"")</f>
        <v>14607</v>
      </c>
      <c r="B220" s="141" t="str">
        <f>IF(Commande!B230&lt;&gt;"",Commande!B230,"")</f>
        <v>OSTEOSPERMUM OSTICADE</v>
      </c>
      <c r="C220" s="141" t="str">
        <f>IF(Commande!C230&lt;&gt;"",Commande!C230,"")</f>
        <v xml:space="preserve">Pure White </v>
      </c>
      <c r="D220" s="142" t="str">
        <f>IF(Commande!D230&lt;&gt;"",Commande!D230,"")</f>
        <v>B</v>
      </c>
      <c r="E220" s="142" t="str">
        <f>IF(Commande!E230&lt;&gt;"",Commande!E230,"")</f>
        <v>M 3 cm X60</v>
      </c>
      <c r="F220" s="143">
        <f>IF(Commande!G230&lt;&gt;"",Commande!G230,"")</f>
        <v>30</v>
      </c>
      <c r="G220" s="143">
        <f>IF(Commande!F230&lt;&gt;"",Commande!F230,"")</f>
        <v>6</v>
      </c>
      <c r="H220" s="143" t="str">
        <f>IF(Commande!H230&lt;&gt;"",Commande!H230,"")</f>
        <v>A</v>
      </c>
      <c r="I220" s="144">
        <f>IF(Commande!I230&lt;&gt;"",Commande!I230,"")</f>
        <v>4.3999999999999997E-2</v>
      </c>
      <c r="J220" s="145" t="str">
        <f>IF(Commande!J230&lt;&gt;"",Commande!J230,"")</f>
        <v>S7</v>
      </c>
      <c r="K220" s="141" t="str">
        <f>IF(Commande!K230&lt;&gt;"",Commande!K230,"")</f>
        <v/>
      </c>
      <c r="L220" s="141" t="str">
        <f>IF(Commande!L230&lt;&gt;"",Commande!L230,"")</f>
        <v>M3</v>
      </c>
      <c r="M220" s="145">
        <f>IF(Commande!M230&lt;&gt;"",Commande!M230,"")</f>
        <v>217</v>
      </c>
      <c r="N220" s="145"/>
      <c r="O220" s="17">
        <f>IF(Commande!O230&lt;&gt;"",Commande!O230,"")</f>
        <v>0</v>
      </c>
      <c r="P220" s="17">
        <f>IF(Commande!P230&lt;&gt;"",Commande!P230,"")</f>
        <v>0</v>
      </c>
      <c r="Q220" s="17">
        <f>IF(Commande!Q230&lt;&gt;"",Commande!Q230,"")</f>
        <v>0</v>
      </c>
      <c r="R220" s="146"/>
      <c r="S220" s="147"/>
      <c r="T220" s="147"/>
      <c r="U220" s="147"/>
    </row>
    <row r="221" spans="1:21" ht="20.100000000000001" customHeight="1">
      <c r="A221" s="148">
        <f>IF(Commande!A231&lt;&gt;"",Commande!A231,"")</f>
        <v>14603</v>
      </c>
      <c r="B221" s="149" t="str">
        <f>IF(Commande!B231&lt;&gt;"",Commande!B231,"")</f>
        <v>OSTEOSPERMUM OSTICADE</v>
      </c>
      <c r="C221" s="149" t="str">
        <f>IF(Commande!C231&lt;&gt;"",Commande!C231,"")</f>
        <v>Purple</v>
      </c>
      <c r="D221" s="150" t="str">
        <f>IF(Commande!D231&lt;&gt;"",Commande!D231,"")</f>
        <v>B</v>
      </c>
      <c r="E221" s="150" t="str">
        <f>IF(Commande!E231&lt;&gt;"",Commande!E231,"")</f>
        <v>M 3 cm X60</v>
      </c>
      <c r="F221" s="151">
        <f>IF(Commande!G231&lt;&gt;"",Commande!G231,"")</f>
        <v>30</v>
      </c>
      <c r="G221" s="151">
        <f>IF(Commande!F231&lt;&gt;"",Commande!F231,"")</f>
        <v>6</v>
      </c>
      <c r="H221" s="151" t="str">
        <f>IF(Commande!H231&lt;&gt;"",Commande!H231,"")</f>
        <v>A</v>
      </c>
      <c r="I221" s="152">
        <f>IF(Commande!I231&lt;&gt;"",Commande!I231,"")</f>
        <v>4.3999999999999997E-2</v>
      </c>
      <c r="J221" s="149" t="str">
        <f>IF(Commande!J231&lt;&gt;"",Commande!J231,"")</f>
        <v>S7</v>
      </c>
      <c r="K221" s="149" t="str">
        <f>IF(Commande!K231&lt;&gt;"",Commande!K231,"")</f>
        <v/>
      </c>
      <c r="L221" s="149" t="str">
        <f>IF(Commande!L231&lt;&gt;"",Commande!L231,"")</f>
        <v>M3</v>
      </c>
      <c r="M221" s="153">
        <f>IF(Commande!M231&lt;&gt;"",Commande!M231,"")</f>
        <v>218</v>
      </c>
      <c r="N221" s="153"/>
      <c r="O221" s="17">
        <f>IF(Commande!O231&lt;&gt;"",Commande!O231,"")</f>
        <v>0</v>
      </c>
      <c r="P221" s="17">
        <f>IF(Commande!P231&lt;&gt;"",Commande!P231,"")</f>
        <v>0</v>
      </c>
      <c r="Q221" s="17">
        <f>IF(Commande!Q231&lt;&gt;"",Commande!Q231,"")</f>
        <v>0</v>
      </c>
      <c r="R221" s="154"/>
      <c r="S221" s="155"/>
      <c r="T221" s="155"/>
      <c r="U221" s="155"/>
    </row>
    <row r="222" spans="1:21" ht="20.100000000000001" customHeight="1">
      <c r="A222" s="140">
        <f>IF(Commande!A232&lt;&gt;"",Commande!A232,"")</f>
        <v>14609</v>
      </c>
      <c r="B222" s="141" t="str">
        <f>IF(Commande!B232&lt;&gt;"",Commande!B232,"")</f>
        <v>OSTEOSPERMUM OSTICADE</v>
      </c>
      <c r="C222" s="141" t="str">
        <f>IF(Commande!C232&lt;&gt;"",Commande!C232,"")</f>
        <v>Yellow</v>
      </c>
      <c r="D222" s="142" t="str">
        <f>IF(Commande!D232&lt;&gt;"",Commande!D232,"")</f>
        <v>B</v>
      </c>
      <c r="E222" s="142" t="str">
        <f>IF(Commande!E232&lt;&gt;"",Commande!E232,"")</f>
        <v>M 3 cm X60</v>
      </c>
      <c r="F222" s="143">
        <f>IF(Commande!G232&lt;&gt;"",Commande!G232,"")</f>
        <v>30</v>
      </c>
      <c r="G222" s="143">
        <f>IF(Commande!F232&lt;&gt;"",Commande!F232,"")</f>
        <v>6</v>
      </c>
      <c r="H222" s="143" t="str">
        <f>IF(Commande!H232&lt;&gt;"",Commande!H232,"")</f>
        <v>A</v>
      </c>
      <c r="I222" s="144">
        <f>IF(Commande!I232&lt;&gt;"",Commande!I232,"")</f>
        <v>4.3999999999999997E-2</v>
      </c>
      <c r="J222" s="145" t="str">
        <f>IF(Commande!J232&lt;&gt;"",Commande!J232,"")</f>
        <v>S7</v>
      </c>
      <c r="K222" s="141" t="str">
        <f>IF(Commande!K232&lt;&gt;"",Commande!K232,"")</f>
        <v/>
      </c>
      <c r="L222" s="141" t="str">
        <f>IF(Commande!L232&lt;&gt;"",Commande!L232,"")</f>
        <v>M3</v>
      </c>
      <c r="M222" s="145">
        <f>IF(Commande!M232&lt;&gt;"",Commande!M232,"")</f>
        <v>219</v>
      </c>
      <c r="N222" s="145"/>
      <c r="O222" s="17">
        <f>IF(Commande!O232&lt;&gt;"",Commande!O232,"")</f>
        <v>0</v>
      </c>
      <c r="P222" s="17">
        <f>IF(Commande!P232&lt;&gt;"",Commande!P232,"")</f>
        <v>0</v>
      </c>
      <c r="Q222" s="17">
        <f>IF(Commande!Q232&lt;&gt;"",Commande!Q232,"")</f>
        <v>0</v>
      </c>
      <c r="R222" s="146"/>
      <c r="S222" s="147"/>
      <c r="T222" s="147"/>
      <c r="U222" s="147"/>
    </row>
    <row r="223" spans="1:21" ht="20.100000000000001" customHeight="1">
      <c r="A223" s="148">
        <f>IF(Commande!A233&lt;&gt;"",Commande!A233,"")</f>
        <v>26678</v>
      </c>
      <c r="B223" s="149" t="str">
        <f>IF(Commande!B233&lt;&gt;"",Commande!B233,"")</f>
        <v>OENOTHERA</v>
      </c>
      <c r="C223" s="149" t="str">
        <f>IF(Commande!C233&lt;&gt;"",Commande!C233,"")</f>
        <v>African Skies</v>
      </c>
      <c r="D223" s="150" t="str">
        <f>IF(Commande!D233&lt;&gt;"",Commande!D233,"")</f>
        <v>B</v>
      </c>
      <c r="E223" s="150" t="str">
        <f>IF(Commande!E233&lt;&gt;"",Commande!E233,"")</f>
        <v>M 3 cm X60</v>
      </c>
      <c r="F223" s="151">
        <f>IF(Commande!G233&lt;&gt;"",Commande!G233,"")</f>
        <v>30</v>
      </c>
      <c r="G223" s="151">
        <f>IF(Commande!F233&lt;&gt;"",Commande!F233,"")</f>
        <v>7</v>
      </c>
      <c r="H223" s="151" t="str">
        <f>IF(Commande!H233&lt;&gt;"",Commande!H233,"")</f>
        <v>E</v>
      </c>
      <c r="I223" s="152" t="str">
        <f>IF(Commande!I233&lt;&gt;"",Commande!I233,"")</f>
        <v/>
      </c>
      <c r="J223" s="149" t="str">
        <f>IF(Commande!J233&lt;&gt;"",Commande!J233,"")</f>
        <v>S3B</v>
      </c>
      <c r="K223" s="149" t="str">
        <f>IF(Commande!K233&lt;&gt;"",Commande!K233,"")</f>
        <v/>
      </c>
      <c r="L223" s="149" t="str">
        <f>IF(Commande!L233&lt;&gt;"",Commande!L233,"")</f>
        <v>M3</v>
      </c>
      <c r="M223" s="153">
        <f>IF(Commande!M233&lt;&gt;"",Commande!M233,"")</f>
        <v>220</v>
      </c>
      <c r="N223" s="153"/>
      <c r="O223" s="17">
        <f>IF(Commande!O233&lt;&gt;"",Commande!O233,"")</f>
        <v>0</v>
      </c>
      <c r="P223" s="17">
        <f>IF(Commande!P233&lt;&gt;"",Commande!P233,"")</f>
        <v>0</v>
      </c>
      <c r="Q223" s="17">
        <f>IF(Commande!Q233&lt;&gt;"",Commande!Q233,"")</f>
        <v>0</v>
      </c>
      <c r="R223" s="154"/>
      <c r="S223" s="155"/>
      <c r="T223" s="155"/>
      <c r="U223" s="155"/>
    </row>
    <row r="224" spans="1:21" ht="20.100000000000001" customHeight="1">
      <c r="A224" s="140">
        <f>IF(Commande!A234&lt;&gt;"",Commande!A234,"")</f>
        <v>25927</v>
      </c>
      <c r="B224" s="141" t="str">
        <f>IF(Commande!B234&lt;&gt;"",Commande!B234,"")</f>
        <v>OENOTHERA</v>
      </c>
      <c r="C224" s="141" t="str">
        <f>IF(Commande!C234&lt;&gt;"",Commande!C234,"")</f>
        <v>Siskiyou (rose)</v>
      </c>
      <c r="D224" s="142" t="str">
        <f>IF(Commande!D234&lt;&gt;"",Commande!D234,"")</f>
        <v>B</v>
      </c>
      <c r="E224" s="142" t="str">
        <f>IF(Commande!E234&lt;&gt;"",Commande!E234,"")</f>
        <v>M 3 cm X60</v>
      </c>
      <c r="F224" s="143">
        <f>IF(Commande!G234&lt;&gt;"",Commande!G234,"")</f>
        <v>30</v>
      </c>
      <c r="G224" s="143">
        <f>IF(Commande!F234&lt;&gt;"",Commande!F234,"")</f>
        <v>7</v>
      </c>
      <c r="H224" s="143" t="str">
        <f>IF(Commande!H234&lt;&gt;"",Commande!H234,"")</f>
        <v>E</v>
      </c>
      <c r="I224" s="144" t="str">
        <f>IF(Commande!I234&lt;&gt;"",Commande!I234,"")</f>
        <v/>
      </c>
      <c r="J224" s="145" t="str">
        <f>IF(Commande!J234&lt;&gt;"",Commande!J234,"")</f>
        <v>S3B</v>
      </c>
      <c r="K224" s="141" t="str">
        <f>IF(Commande!K234&lt;&gt;"",Commande!K234,"")</f>
        <v/>
      </c>
      <c r="L224" s="141" t="str">
        <f>IF(Commande!L234&lt;&gt;"",Commande!L234,"")</f>
        <v>M3</v>
      </c>
      <c r="M224" s="145">
        <f>IF(Commande!M234&lt;&gt;"",Commande!M234,"")</f>
        <v>221</v>
      </c>
      <c r="N224" s="145"/>
      <c r="O224" s="17">
        <f>IF(Commande!O234&lt;&gt;"",Commande!O234,"")</f>
        <v>0</v>
      </c>
      <c r="P224" s="17">
        <f>IF(Commande!P234&lt;&gt;"",Commande!P234,"")</f>
        <v>0</v>
      </c>
      <c r="Q224" s="17">
        <f>IF(Commande!Q234&lt;&gt;"",Commande!Q234,"")</f>
        <v>0</v>
      </c>
      <c r="R224" s="146"/>
      <c r="S224" s="147"/>
      <c r="T224" s="147"/>
      <c r="U224" s="147"/>
    </row>
    <row r="225" spans="1:21" ht="20.100000000000001" customHeight="1">
      <c r="A225" s="122" t="str">
        <f>IF(Commande!A235&lt;&gt;"",Commande!A235,"")</f>
        <v/>
      </c>
      <c r="B225" s="128" t="str">
        <f>IF(Commande!B235&lt;&gt;"",Commande!B235,"")</f>
        <v>P</v>
      </c>
      <c r="C225" s="123" t="str">
        <f>IF(Commande!C235&lt;&gt;"",Commande!C235,"")</f>
        <v/>
      </c>
      <c r="D225" s="124" t="str">
        <f>IF(Commande!D235&lt;&gt;"",Commande!D235,"")</f>
        <v/>
      </c>
      <c r="E225" s="124" t="str">
        <f>IF(Commande!E235&lt;&gt;"",Commande!E235,"")</f>
        <v/>
      </c>
      <c r="F225" s="124" t="str">
        <f>IF(Commande!G235&lt;&gt;"",Commande!G235,"")</f>
        <v/>
      </c>
      <c r="G225" s="124" t="str">
        <f>IF(Commande!F235&lt;&gt;"",Commande!F235,"")</f>
        <v/>
      </c>
      <c r="H225" s="124" t="str">
        <f>IF(Commande!H235&lt;&gt;"",Commande!H235,"")</f>
        <v/>
      </c>
      <c r="I225" s="125" t="str">
        <f>IF(Commande!I235&lt;&gt;"",Commande!I235,"")</f>
        <v/>
      </c>
      <c r="J225" s="123" t="str">
        <f>IF(Commande!J235&lt;&gt;"",Commande!J235,"")</f>
        <v>L</v>
      </c>
      <c r="K225" s="123" t="str">
        <f>IF(Commande!K235&lt;&gt;"",Commande!K235,"")</f>
        <v/>
      </c>
      <c r="L225" s="123" t="str">
        <f>IF(Commande!L235&lt;&gt;"",Commande!L235,"")</f>
        <v/>
      </c>
      <c r="M225" s="123">
        <f>IF(Commande!M235&lt;&gt;"",Commande!M235,"")</f>
        <v>222</v>
      </c>
      <c r="N225" s="123"/>
      <c r="O225" s="17" t="str">
        <f>IF(Commande!O235&lt;&gt;"",Commande!O235,"")</f>
        <v/>
      </c>
      <c r="P225" s="17" t="str">
        <f>IF(Commande!P235&lt;&gt;"",Commande!P235,"")</f>
        <v/>
      </c>
      <c r="Q225" s="17" t="str">
        <f>IF(Commande!Q235&lt;&gt;"",Commande!Q235,"")</f>
        <v/>
      </c>
      <c r="R225" s="126"/>
      <c r="S225" s="127"/>
      <c r="T225" s="127"/>
      <c r="U225" s="127"/>
    </row>
    <row r="226" spans="1:21" ht="20.100000000000001" customHeight="1">
      <c r="A226" s="140">
        <f>IF(Commande!A236&lt;&gt;"",Commande!A236,"")</f>
        <v>25928</v>
      </c>
      <c r="B226" s="141" t="str">
        <f>IF(Commande!B236&lt;&gt;"",Commande!B236,"")</f>
        <v>PAVOT D'ISLANDE</v>
      </c>
      <c r="C226" s="141" t="str">
        <f>IF(Commande!C236&lt;&gt;"",Commande!C236,"")</f>
        <v>Gartenzwerg Variés</v>
      </c>
      <c r="D226" s="142" t="str">
        <f>IF(Commande!D236&lt;&gt;"",Commande!D236,"")</f>
        <v>S</v>
      </c>
      <c r="E226" s="142" t="str">
        <f>IF(Commande!E236&lt;&gt;"",Commande!E236,"")</f>
        <v>M 3 cm X60</v>
      </c>
      <c r="F226" s="143">
        <f>IF(Commande!G236&lt;&gt;"",Commande!G236,"")</f>
        <v>30</v>
      </c>
      <c r="G226" s="143">
        <f>IF(Commande!F236&lt;&gt;"",Commande!F236,"")</f>
        <v>10</v>
      </c>
      <c r="H226" s="143" t="str">
        <f>IF(Commande!H236&lt;&gt;"",Commande!H236,"")</f>
        <v xml:space="preserve">C  </v>
      </c>
      <c r="I226" s="144" t="str">
        <f>IF(Commande!I236&lt;&gt;"",Commande!I236,"")</f>
        <v/>
      </c>
      <c r="J226" s="145" t="str">
        <f>IF(Commande!J236&lt;&gt;"",Commande!J236,"")</f>
        <v>S3B</v>
      </c>
      <c r="K226" s="141" t="str">
        <f>IF(Commande!K236&lt;&gt;"",Commande!K236,"")</f>
        <v/>
      </c>
      <c r="L226" s="141" t="str">
        <f>IF(Commande!L236&lt;&gt;"",Commande!L236,"")</f>
        <v>M3</v>
      </c>
      <c r="M226" s="145">
        <f>IF(Commande!M236&lt;&gt;"",Commande!M236,"")</f>
        <v>223</v>
      </c>
      <c r="N226" s="145"/>
      <c r="O226" s="17">
        <f>IF(Commande!O236&lt;&gt;"",Commande!O236,"")</f>
        <v>0</v>
      </c>
      <c r="P226" s="17">
        <f>IF(Commande!P236&lt;&gt;"",Commande!P236,"")</f>
        <v>0</v>
      </c>
      <c r="Q226" s="17">
        <f>IF(Commande!Q236&lt;&gt;"",Commande!Q236,"")</f>
        <v>0</v>
      </c>
      <c r="R226" s="146"/>
      <c r="S226" s="147"/>
      <c r="T226" s="147"/>
      <c r="U226" s="147"/>
    </row>
    <row r="227" spans="1:21" ht="20.100000000000001" customHeight="1">
      <c r="A227" s="148">
        <f>IF(Commande!A237&lt;&gt;"",Commande!A237,"")</f>
        <v>25929</v>
      </c>
      <c r="B227" s="149" t="str">
        <f>IF(Commande!B237&lt;&gt;"",Commande!B237,"")</f>
        <v>PAVOT D'ORIENT</v>
      </c>
      <c r="C227" s="149" t="str">
        <f>IF(Commande!C237&lt;&gt;"",Commande!C237,"")</f>
        <v>Nana Allegro (rouge)</v>
      </c>
      <c r="D227" s="150" t="str">
        <f>IF(Commande!D237&lt;&gt;"",Commande!D237,"")</f>
        <v>S</v>
      </c>
      <c r="E227" s="150" t="str">
        <f>IF(Commande!E237&lt;&gt;"",Commande!E237,"")</f>
        <v>M 3 cm X60</v>
      </c>
      <c r="F227" s="151">
        <f>IF(Commande!G237&lt;&gt;"",Commande!G237,"")</f>
        <v>30</v>
      </c>
      <c r="G227" s="151">
        <f>IF(Commande!F237&lt;&gt;"",Commande!F237,"")</f>
        <v>8</v>
      </c>
      <c r="H227" s="151" t="str">
        <f>IF(Commande!H237&lt;&gt;"",Commande!H237,"")</f>
        <v xml:space="preserve">C  </v>
      </c>
      <c r="I227" s="152" t="str">
        <f>IF(Commande!I237&lt;&gt;"",Commande!I237,"")</f>
        <v/>
      </c>
      <c r="J227" s="149" t="str">
        <f>IF(Commande!J237&lt;&gt;"",Commande!J237,"")</f>
        <v>S3B</v>
      </c>
      <c r="K227" s="149" t="str">
        <f>IF(Commande!K237&lt;&gt;"",Commande!K237,"")</f>
        <v/>
      </c>
      <c r="L227" s="149" t="str">
        <f>IF(Commande!L237&lt;&gt;"",Commande!L237,"")</f>
        <v>M3</v>
      </c>
      <c r="M227" s="153">
        <f>IF(Commande!M237&lt;&gt;"",Commande!M237,"")</f>
        <v>224</v>
      </c>
      <c r="N227" s="153"/>
      <c r="O227" s="17">
        <f>IF(Commande!O237&lt;&gt;"",Commande!O237,"")</f>
        <v>0</v>
      </c>
      <c r="P227" s="17">
        <f>IF(Commande!P237&lt;&gt;"",Commande!P237,"")</f>
        <v>0</v>
      </c>
      <c r="Q227" s="17">
        <f>IF(Commande!Q237&lt;&gt;"",Commande!Q237,"")</f>
        <v>0</v>
      </c>
      <c r="R227" s="154"/>
      <c r="S227" s="155"/>
      <c r="T227" s="155"/>
      <c r="U227" s="155"/>
    </row>
    <row r="228" spans="1:21" ht="20.100000000000001" customHeight="1">
      <c r="A228" s="140">
        <f>IF(Commande!A238&lt;&gt;"",Commande!A238,"")</f>
        <v>209</v>
      </c>
      <c r="B228" s="141" t="str">
        <f>IF(Commande!B238&lt;&gt;"",Commande!B238,"")</f>
        <v>PELARGONIUM GRANDIFLORUM</v>
      </c>
      <c r="C228" s="141" t="str">
        <f>IF(Commande!C238&lt;&gt;"",Commande!C238,"")</f>
        <v>Variés</v>
      </c>
      <c r="D228" s="142" t="str">
        <f>IF(Commande!D238&lt;&gt;"",Commande!D238,"")</f>
        <v>B</v>
      </c>
      <c r="E228" s="142" t="str">
        <f>IF(Commande!E238&lt;&gt;"",Commande!E238,"")</f>
        <v>M 3 cm X60</v>
      </c>
      <c r="F228" s="143">
        <f>IF(Commande!G238&lt;&gt;"",Commande!G238,"")</f>
        <v>30</v>
      </c>
      <c r="G228" s="143">
        <f>IF(Commande!F238&lt;&gt;"",Commande!F238,"")</f>
        <v>14</v>
      </c>
      <c r="H228" s="143" t="str">
        <f>IF(Commande!H238&lt;&gt;"",Commande!H238,"")</f>
        <v>E</v>
      </c>
      <c r="I228" s="144">
        <f>IF(Commande!I238&lt;&gt;"",Commande!I238,"")</f>
        <v>0.04</v>
      </c>
      <c r="J228" s="145" t="str">
        <f>IF(Commande!J238&lt;&gt;"",Commande!J238,"")</f>
        <v>S3B</v>
      </c>
      <c r="K228" s="141" t="str">
        <f>IF(Commande!K238&lt;&gt;"",Commande!K238,"")</f>
        <v/>
      </c>
      <c r="L228" s="141" t="str">
        <f>IF(Commande!L238&lt;&gt;"",Commande!L238,"")</f>
        <v>M3</v>
      </c>
      <c r="M228" s="145">
        <f>IF(Commande!M238&lt;&gt;"",Commande!M238,"")</f>
        <v>225</v>
      </c>
      <c r="N228" s="145"/>
      <c r="O228" s="17">
        <f>IF(Commande!O238&lt;&gt;"",Commande!O238,"")</f>
        <v>0</v>
      </c>
      <c r="P228" s="17">
        <f>IF(Commande!P238&lt;&gt;"",Commande!P238,"")</f>
        <v>0</v>
      </c>
      <c r="Q228" s="17">
        <f>IF(Commande!Q238&lt;&gt;"",Commande!Q238,"")</f>
        <v>0</v>
      </c>
      <c r="R228" s="146"/>
      <c r="S228" s="147"/>
      <c r="T228" s="147"/>
      <c r="U228" s="147"/>
    </row>
    <row r="229" spans="1:21" ht="20.100000000000001" customHeight="1">
      <c r="A229" s="148">
        <f>IF(Commande!A239&lt;&gt;"",Commande!A239,"")</f>
        <v>12132</v>
      </c>
      <c r="B229" s="149" t="str">
        <f>IF(Commande!B239&lt;&gt;"",Commande!B239,"")</f>
        <v>PEROVSKIA</v>
      </c>
      <c r="C229" s="149" t="str">
        <f>IF(Commande!C239&lt;&gt;"",Commande!C239,"")</f>
        <v>Little Spire</v>
      </c>
      <c r="D229" s="150" t="str">
        <f>IF(Commande!D239&lt;&gt;"",Commande!D239,"")</f>
        <v>B</v>
      </c>
      <c r="E229" s="150" t="str">
        <f>IF(Commande!E239&lt;&gt;"",Commande!E239,"")</f>
        <v>M 3 cm X60</v>
      </c>
      <c r="F229" s="151">
        <f>IF(Commande!G239&lt;&gt;"",Commande!G239,"")</f>
        <v>30</v>
      </c>
      <c r="G229" s="151">
        <f>IF(Commande!F239&lt;&gt;"",Commande!F239,"")</f>
        <v>8</v>
      </c>
      <c r="H229" s="151" t="str">
        <f>IF(Commande!H239&lt;&gt;"",Commande!H239,"")</f>
        <v>E</v>
      </c>
      <c r="I229" s="152">
        <f>IF(Commande!I239&lt;&gt;"",Commande!I239,"")</f>
        <v>0.1</v>
      </c>
      <c r="J229" s="149" t="str">
        <f>IF(Commande!J239&lt;&gt;"",Commande!J239,"")</f>
        <v>S2</v>
      </c>
      <c r="K229" s="149" t="str">
        <f>IF(Commande!K239&lt;&gt;"",Commande!K239,"")</f>
        <v/>
      </c>
      <c r="L229" s="149" t="str">
        <f>IF(Commande!L239&lt;&gt;"",Commande!L239,"")</f>
        <v>M3</v>
      </c>
      <c r="M229" s="153">
        <f>IF(Commande!M239&lt;&gt;"",Commande!M239,"")</f>
        <v>226</v>
      </c>
      <c r="N229" s="153"/>
      <c r="O229" s="17">
        <f>IF(Commande!O239&lt;&gt;"",Commande!O239,"")</f>
        <v>0</v>
      </c>
      <c r="P229" s="17">
        <f>IF(Commande!P239&lt;&gt;"",Commande!P239,"")</f>
        <v>0</v>
      </c>
      <c r="Q229" s="17">
        <f>IF(Commande!Q239&lt;&gt;"",Commande!Q239,"")</f>
        <v>0</v>
      </c>
      <c r="R229" s="154"/>
      <c r="S229" s="155"/>
      <c r="T229" s="155"/>
      <c r="U229" s="155"/>
    </row>
    <row r="230" spans="1:21" ht="20.100000000000001" customHeight="1">
      <c r="A230" s="140">
        <f>IF(Commande!A240&lt;&gt;"",Commande!A240,"")</f>
        <v>25930</v>
      </c>
      <c r="B230" s="141" t="str">
        <f>IF(Commande!B240&lt;&gt;"",Commande!B240,"")</f>
        <v>PHLOX SUBULATA</v>
      </c>
      <c r="C230" s="141" t="str">
        <f>IF(Commande!C240&lt;&gt;"",Commande!C240,"")</f>
        <v>Emerald Cushion blue</v>
      </c>
      <c r="D230" s="142" t="str">
        <f>IF(Commande!D240&lt;&gt;"",Commande!D240,"")</f>
        <v>B</v>
      </c>
      <c r="E230" s="142" t="str">
        <f>IF(Commande!E240&lt;&gt;"",Commande!E240,"")</f>
        <v>M 3 cm X60</v>
      </c>
      <c r="F230" s="143">
        <f>IF(Commande!G240&lt;&gt;"",Commande!G240,"")</f>
        <v>30</v>
      </c>
      <c r="G230" s="143">
        <f>IF(Commande!F240&lt;&gt;"",Commande!F240,"")</f>
        <v>10</v>
      </c>
      <c r="H230" s="143" t="str">
        <f>IF(Commande!H240&lt;&gt;"",Commande!H240,"")</f>
        <v>A</v>
      </c>
      <c r="I230" s="144" t="str">
        <f>IF(Commande!I240&lt;&gt;"",Commande!I240,"")</f>
        <v/>
      </c>
      <c r="J230" s="145" t="str">
        <f>IF(Commande!J240&lt;&gt;"",Commande!J240,"")</f>
        <v>S3B</v>
      </c>
      <c r="K230" s="141" t="str">
        <f>IF(Commande!K240&lt;&gt;"",Commande!K240,"")</f>
        <v/>
      </c>
      <c r="L230" s="141" t="str">
        <f>IF(Commande!L240&lt;&gt;"",Commande!L240,"")</f>
        <v>M3</v>
      </c>
      <c r="M230" s="145">
        <f>IF(Commande!M240&lt;&gt;"",Commande!M240,"")</f>
        <v>227</v>
      </c>
      <c r="N230" s="145"/>
      <c r="O230" s="17">
        <f>IF(Commande!O240&lt;&gt;"",Commande!O240,"")</f>
        <v>0</v>
      </c>
      <c r="P230" s="17">
        <f>IF(Commande!P240&lt;&gt;"",Commande!P240,"")</f>
        <v>0</v>
      </c>
      <c r="Q230" s="17">
        <f>IF(Commande!Q240&lt;&gt;"",Commande!Q240,"")</f>
        <v>0</v>
      </c>
      <c r="R230" s="146"/>
      <c r="S230" s="147"/>
      <c r="T230" s="147"/>
      <c r="U230" s="147"/>
    </row>
    <row r="231" spans="1:21" ht="20.100000000000001" customHeight="1">
      <c r="A231" s="148">
        <f>IF(Commande!A241&lt;&gt;"",Commande!A241,"")</f>
        <v>25931</v>
      </c>
      <c r="B231" s="149" t="str">
        <f>IF(Commande!B241&lt;&gt;"",Commande!B241,"")</f>
        <v>PHLOX SUBULATA</v>
      </c>
      <c r="C231" s="149" t="str">
        <f>IF(Commande!C241&lt;&gt;"",Commande!C241,"")</f>
        <v>Mc Daniel's Cushion (rose)</v>
      </c>
      <c r="D231" s="150" t="str">
        <f>IF(Commande!D241&lt;&gt;"",Commande!D241,"")</f>
        <v>B</v>
      </c>
      <c r="E231" s="150" t="str">
        <f>IF(Commande!E241&lt;&gt;"",Commande!E241,"")</f>
        <v>M 3 cm X60</v>
      </c>
      <c r="F231" s="151">
        <f>IF(Commande!G241&lt;&gt;"",Commande!G241,"")</f>
        <v>30</v>
      </c>
      <c r="G231" s="151">
        <f>IF(Commande!F241&lt;&gt;"",Commande!F241,"")</f>
        <v>10</v>
      </c>
      <c r="H231" s="151" t="str">
        <f>IF(Commande!H241&lt;&gt;"",Commande!H241,"")</f>
        <v>A</v>
      </c>
      <c r="I231" s="152" t="str">
        <f>IF(Commande!I241&lt;&gt;"",Commande!I241,"")</f>
        <v/>
      </c>
      <c r="J231" s="149" t="str">
        <f>IF(Commande!J241&lt;&gt;"",Commande!J241,"")</f>
        <v>S3B</v>
      </c>
      <c r="K231" s="149" t="str">
        <f>IF(Commande!K241&lt;&gt;"",Commande!K241,"")</f>
        <v/>
      </c>
      <c r="L231" s="149" t="str">
        <f>IF(Commande!L241&lt;&gt;"",Commande!L241,"")</f>
        <v>M3</v>
      </c>
      <c r="M231" s="153">
        <f>IF(Commande!M241&lt;&gt;"",Commande!M241,"")</f>
        <v>228</v>
      </c>
      <c r="N231" s="153"/>
      <c r="O231" s="17">
        <f>IF(Commande!O241&lt;&gt;"",Commande!O241,"")</f>
        <v>0</v>
      </c>
      <c r="P231" s="17">
        <f>IF(Commande!P241&lt;&gt;"",Commande!P241,"")</f>
        <v>0</v>
      </c>
      <c r="Q231" s="17">
        <f>IF(Commande!Q241&lt;&gt;"",Commande!Q241,"")</f>
        <v>0</v>
      </c>
      <c r="R231" s="154"/>
      <c r="S231" s="155"/>
      <c r="T231" s="155"/>
      <c r="U231" s="155"/>
    </row>
    <row r="232" spans="1:21" ht="20.100000000000001" customHeight="1">
      <c r="A232" s="140">
        <f>IF(Commande!A242&lt;&gt;"",Commande!A242,"")</f>
        <v>27506</v>
      </c>
      <c r="B232" s="141" t="str">
        <f>IF(Commande!B242&lt;&gt;"",Commande!B242,"")</f>
        <v>PHLOX SUBULATA</v>
      </c>
      <c r="C232" s="141" t="str">
        <f>IF(Commande!C242&lt;&gt;"",Commande!C242,"")</f>
        <v>Pharao Red Eyes</v>
      </c>
      <c r="D232" s="142" t="str">
        <f>IF(Commande!D242&lt;&gt;"",Commande!D242,"")</f>
        <v>B</v>
      </c>
      <c r="E232" s="142" t="str">
        <f>IF(Commande!E242&lt;&gt;"",Commande!E242,"")</f>
        <v>M 3 cm X60</v>
      </c>
      <c r="F232" s="143">
        <f>IF(Commande!G242&lt;&gt;"",Commande!G242,"")</f>
        <v>30</v>
      </c>
      <c r="G232" s="143">
        <f>IF(Commande!F242&lt;&gt;"",Commande!F242,"")</f>
        <v>10</v>
      </c>
      <c r="H232" s="143" t="str">
        <f>IF(Commande!H242&lt;&gt;"",Commande!H242,"")</f>
        <v>A</v>
      </c>
      <c r="I232" s="144" t="str">
        <f>IF(Commande!I242&lt;&gt;"",Commande!I242,"")</f>
        <v/>
      </c>
      <c r="J232" s="145" t="str">
        <f>IF(Commande!J242&lt;&gt;"",Commande!J242,"")</f>
        <v>S3B</v>
      </c>
      <c r="K232" s="141" t="str">
        <f>IF(Commande!K242&lt;&gt;"",Commande!K242,"")</f>
        <v>NEW</v>
      </c>
      <c r="L232" s="141" t="str">
        <f>IF(Commande!L242&lt;&gt;"",Commande!L242,"")</f>
        <v>M3</v>
      </c>
      <c r="M232" s="145">
        <f>IF(Commande!M242&lt;&gt;"",Commande!M242,"")</f>
        <v>229</v>
      </c>
      <c r="N232" s="145"/>
      <c r="O232" s="17">
        <f>IF(Commande!O242&lt;&gt;"",Commande!O242,"")</f>
        <v>0</v>
      </c>
      <c r="P232" s="17">
        <f>IF(Commande!P242&lt;&gt;"",Commande!P242,"")</f>
        <v>0</v>
      </c>
      <c r="Q232" s="17">
        <f>IF(Commande!Q242&lt;&gt;"",Commande!Q242,"")</f>
        <v>0</v>
      </c>
      <c r="R232" s="146"/>
      <c r="S232" s="147"/>
      <c r="T232" s="147"/>
      <c r="U232" s="147"/>
    </row>
    <row r="233" spans="1:21" ht="20.100000000000001" customHeight="1">
      <c r="A233" s="148">
        <f>IF(Commande!A243&lt;&gt;"",Commande!A243,"")</f>
        <v>345</v>
      </c>
      <c r="B233" s="149" t="str">
        <f>IF(Commande!B243&lt;&gt;"",Commande!B243,"")</f>
        <v>PHYGELIUS FUCHSIA DU CAP</v>
      </c>
      <c r="C233" s="149" t="str">
        <f>IF(Commande!C243&lt;&gt;"",Commande!C243,"")</f>
        <v>Orange</v>
      </c>
      <c r="D233" s="150" t="str">
        <f>IF(Commande!D243&lt;&gt;"",Commande!D243,"")</f>
        <v>B</v>
      </c>
      <c r="E233" s="150" t="str">
        <f>IF(Commande!E243&lt;&gt;"",Commande!E243,"")</f>
        <v>M 3 cm X60</v>
      </c>
      <c r="F233" s="151">
        <f>IF(Commande!G243&lt;&gt;"",Commande!G243,"")</f>
        <v>30</v>
      </c>
      <c r="G233" s="151">
        <f>IF(Commande!F243&lt;&gt;"",Commande!F243,"")</f>
        <v>6</v>
      </c>
      <c r="H233" s="151" t="str">
        <f>IF(Commande!H243&lt;&gt;"",Commande!H243,"")</f>
        <v>A</v>
      </c>
      <c r="I233" s="152">
        <f>IF(Commande!I243&lt;&gt;"",Commande!I243,"")</f>
        <v>0.14000000000000001</v>
      </c>
      <c r="J233" s="149" t="str">
        <f>IF(Commande!J243&lt;&gt;"",Commande!J243,"")</f>
        <v>S10</v>
      </c>
      <c r="K233" s="149" t="str">
        <f>IF(Commande!K243&lt;&gt;"",Commande!K243,"")</f>
        <v/>
      </c>
      <c r="L233" s="149" t="str">
        <f>IF(Commande!L243&lt;&gt;"",Commande!L243,"")</f>
        <v>M3</v>
      </c>
      <c r="M233" s="153">
        <f>IF(Commande!M243&lt;&gt;"",Commande!M243,"")</f>
        <v>230</v>
      </c>
      <c r="N233" s="153"/>
      <c r="O233" s="17">
        <f>IF(Commande!O243&lt;&gt;"",Commande!O243,"")</f>
        <v>0</v>
      </c>
      <c r="P233" s="17">
        <f>IF(Commande!P243&lt;&gt;"",Commande!P243,"")</f>
        <v>0</v>
      </c>
      <c r="Q233" s="17">
        <f>IF(Commande!Q243&lt;&gt;"",Commande!Q243,"")</f>
        <v>0</v>
      </c>
      <c r="R233" s="154"/>
      <c r="S233" s="155"/>
      <c r="T233" s="155"/>
      <c r="U233" s="155"/>
    </row>
    <row r="234" spans="1:21" ht="20.100000000000001" customHeight="1">
      <c r="A234" s="140">
        <f>IF(Commande!A244&lt;&gt;"",Commande!A244,"")</f>
        <v>2951</v>
      </c>
      <c r="B234" s="141" t="str">
        <f>IF(Commande!B244&lt;&gt;"",Commande!B244,"")</f>
        <v>PHYGELIUS FUCHSIA DU CAP</v>
      </c>
      <c r="C234" s="141" t="str">
        <f>IF(Commande!C244&lt;&gt;"",Commande!C244,"")</f>
        <v>Rouge</v>
      </c>
      <c r="D234" s="142" t="str">
        <f>IF(Commande!D244&lt;&gt;"",Commande!D244,"")</f>
        <v>B</v>
      </c>
      <c r="E234" s="142" t="str">
        <f>IF(Commande!E244&lt;&gt;"",Commande!E244,"")</f>
        <v>M 3 cm X60</v>
      </c>
      <c r="F234" s="143">
        <f>IF(Commande!G244&lt;&gt;"",Commande!G244,"")</f>
        <v>30</v>
      </c>
      <c r="G234" s="143">
        <f>IF(Commande!F244&lt;&gt;"",Commande!F244,"")</f>
        <v>6</v>
      </c>
      <c r="H234" s="143" t="str">
        <f>IF(Commande!H244&lt;&gt;"",Commande!H244,"")</f>
        <v>A</v>
      </c>
      <c r="I234" s="144">
        <f>IF(Commande!I244&lt;&gt;"",Commande!I244,"")</f>
        <v>0.14000000000000001</v>
      </c>
      <c r="J234" s="145" t="str">
        <f>IF(Commande!J244&lt;&gt;"",Commande!J244,"")</f>
        <v>S10</v>
      </c>
      <c r="K234" s="141" t="str">
        <f>IF(Commande!K244&lt;&gt;"",Commande!K244,"")</f>
        <v/>
      </c>
      <c r="L234" s="141" t="str">
        <f>IF(Commande!L244&lt;&gt;"",Commande!L244,"")</f>
        <v>M3</v>
      </c>
      <c r="M234" s="145">
        <f>IF(Commande!M244&lt;&gt;"",Commande!M244,"")</f>
        <v>231</v>
      </c>
      <c r="N234" s="145"/>
      <c r="O234" s="17">
        <f>IF(Commande!O244&lt;&gt;"",Commande!O244,"")</f>
        <v>0</v>
      </c>
      <c r="P234" s="17">
        <f>IF(Commande!P244&lt;&gt;"",Commande!P244,"")</f>
        <v>0</v>
      </c>
      <c r="Q234" s="17">
        <f>IF(Commande!Q244&lt;&gt;"",Commande!Q244,"")</f>
        <v>0</v>
      </c>
      <c r="R234" s="146"/>
      <c r="S234" s="147"/>
      <c r="T234" s="147"/>
      <c r="U234" s="147"/>
    </row>
    <row r="235" spans="1:21" ht="20.100000000000001" customHeight="1">
      <c r="A235" s="148">
        <f>IF(Commande!A245&lt;&gt;"",Commande!A245,"")</f>
        <v>10132</v>
      </c>
      <c r="B235" s="149" t="str">
        <f>IF(Commande!B245&lt;&gt;"",Commande!B245,"")</f>
        <v>PLUMBAGO AURICULATA</v>
      </c>
      <c r="C235" s="149" t="str">
        <f>IF(Commande!C245&lt;&gt;"",Commande!C245,"")</f>
        <v>Blanc</v>
      </c>
      <c r="D235" s="150" t="str">
        <f>IF(Commande!D245&lt;&gt;"",Commande!D245,"")</f>
        <v>B</v>
      </c>
      <c r="E235" s="150" t="str">
        <f>IF(Commande!E245&lt;&gt;"",Commande!E245,"")</f>
        <v>M 3 cm X60</v>
      </c>
      <c r="F235" s="151">
        <f>IF(Commande!G245&lt;&gt;"",Commande!G245,"")</f>
        <v>30</v>
      </c>
      <c r="G235" s="151">
        <f>IF(Commande!F245&lt;&gt;"",Commande!F245,"")</f>
        <v>10</v>
      </c>
      <c r="H235" s="151" t="str">
        <f>IF(Commande!H245&lt;&gt;"",Commande!H245,"")</f>
        <v>E</v>
      </c>
      <c r="I235" s="152" t="str">
        <f>IF(Commande!I245&lt;&gt;"",Commande!I245,"")</f>
        <v/>
      </c>
      <c r="J235" s="149" t="str">
        <f>IF(Commande!J245&lt;&gt;"",Commande!J245,"")</f>
        <v>S2</v>
      </c>
      <c r="K235" s="149" t="str">
        <f>IF(Commande!K245&lt;&gt;"",Commande!K245,"")</f>
        <v/>
      </c>
      <c r="L235" s="149" t="str">
        <f>IF(Commande!L245&lt;&gt;"",Commande!L245,"")</f>
        <v>M3</v>
      </c>
      <c r="M235" s="153">
        <f>IF(Commande!M245&lt;&gt;"",Commande!M245,"")</f>
        <v>232</v>
      </c>
      <c r="N235" s="153"/>
      <c r="O235" s="17">
        <f>IF(Commande!O245&lt;&gt;"",Commande!O245,"")</f>
        <v>0</v>
      </c>
      <c r="P235" s="17">
        <f>IF(Commande!P245&lt;&gt;"",Commande!P245,"")</f>
        <v>0</v>
      </c>
      <c r="Q235" s="17">
        <f>IF(Commande!Q245&lt;&gt;"",Commande!Q245,"")</f>
        <v>0</v>
      </c>
      <c r="R235" s="154"/>
      <c r="S235" s="155"/>
      <c r="T235" s="155"/>
      <c r="U235" s="155"/>
    </row>
    <row r="236" spans="1:21" ht="20.100000000000001" customHeight="1">
      <c r="A236" s="140">
        <f>IF(Commande!A246&lt;&gt;"",Commande!A246,"")</f>
        <v>2788</v>
      </c>
      <c r="B236" s="141" t="str">
        <f>IF(Commande!B246&lt;&gt;"",Commande!B246,"")</f>
        <v>PLUMBAGO AURICULATA</v>
      </c>
      <c r="C236" s="141" t="str">
        <f>IF(Commande!C246&lt;&gt;"",Commande!C246,"")</f>
        <v>Bleu</v>
      </c>
      <c r="D236" s="142" t="str">
        <f>IF(Commande!D246&lt;&gt;"",Commande!D246,"")</f>
        <v>B</v>
      </c>
      <c r="E236" s="142" t="str">
        <f>IF(Commande!E246&lt;&gt;"",Commande!E246,"")</f>
        <v>M 3 cm X60</v>
      </c>
      <c r="F236" s="143">
        <f>IF(Commande!G246&lt;&gt;"",Commande!G246,"")</f>
        <v>30</v>
      </c>
      <c r="G236" s="143">
        <f>IF(Commande!F246&lt;&gt;"",Commande!F246,"")</f>
        <v>10</v>
      </c>
      <c r="H236" s="143" t="str">
        <f>IF(Commande!H246&lt;&gt;"",Commande!H246,"")</f>
        <v>E</v>
      </c>
      <c r="I236" s="144" t="str">
        <f>IF(Commande!I246&lt;&gt;"",Commande!I246,"")</f>
        <v/>
      </c>
      <c r="J236" s="145" t="str">
        <f>IF(Commande!J246&lt;&gt;"",Commande!J246,"")</f>
        <v>S2</v>
      </c>
      <c r="K236" s="141" t="str">
        <f>IF(Commande!K246&lt;&gt;"",Commande!K246,"")</f>
        <v/>
      </c>
      <c r="L236" s="141" t="str">
        <f>IF(Commande!L246&lt;&gt;"",Commande!L246,"")</f>
        <v>M3</v>
      </c>
      <c r="M236" s="145">
        <f>IF(Commande!M246&lt;&gt;"",Commande!M246,"")</f>
        <v>233</v>
      </c>
      <c r="N236" s="145"/>
      <c r="O236" s="17">
        <f>IF(Commande!O246&lt;&gt;"",Commande!O246,"")</f>
        <v>0</v>
      </c>
      <c r="P236" s="17">
        <f>IF(Commande!P246&lt;&gt;"",Commande!P246,"")</f>
        <v>0</v>
      </c>
      <c r="Q236" s="17">
        <f>IF(Commande!Q246&lt;&gt;"",Commande!Q246,"")</f>
        <v>0</v>
      </c>
      <c r="R236" s="146"/>
      <c r="S236" s="147"/>
      <c r="T236" s="147"/>
      <c r="U236" s="147"/>
    </row>
    <row r="237" spans="1:21" ht="20.100000000000001" customHeight="1">
      <c r="A237" s="122" t="str">
        <f>IF(Commande!A247&lt;&gt;"",Commande!A247,"")</f>
        <v/>
      </c>
      <c r="B237" s="128" t="str">
        <f>IF(Commande!B247&lt;&gt;"",Commande!B247,"")</f>
        <v>R</v>
      </c>
      <c r="C237" s="123" t="str">
        <f>IF(Commande!C247&lt;&gt;"",Commande!C247,"")</f>
        <v/>
      </c>
      <c r="D237" s="124" t="str">
        <f>IF(Commande!D247&lt;&gt;"",Commande!D247,"")</f>
        <v/>
      </c>
      <c r="E237" s="124" t="str">
        <f>IF(Commande!E247&lt;&gt;"",Commande!E247,"")</f>
        <v/>
      </c>
      <c r="F237" s="124" t="str">
        <f>IF(Commande!G247&lt;&gt;"",Commande!G247,"")</f>
        <v/>
      </c>
      <c r="G237" s="124" t="str">
        <f>IF(Commande!F247&lt;&gt;"",Commande!F247,"")</f>
        <v/>
      </c>
      <c r="H237" s="124" t="str">
        <f>IF(Commande!H247&lt;&gt;"",Commande!H247,"")</f>
        <v/>
      </c>
      <c r="I237" s="125" t="str">
        <f>IF(Commande!I247&lt;&gt;"",Commande!I247,"")</f>
        <v/>
      </c>
      <c r="J237" s="123" t="str">
        <f>IF(Commande!J247&lt;&gt;"",Commande!J247,"")</f>
        <v>L</v>
      </c>
      <c r="K237" s="123" t="str">
        <f>IF(Commande!K247&lt;&gt;"",Commande!K247,"")</f>
        <v/>
      </c>
      <c r="L237" s="123" t="str">
        <f>IF(Commande!L247&lt;&gt;"",Commande!L247,"")</f>
        <v/>
      </c>
      <c r="M237" s="123">
        <f>IF(Commande!M247&lt;&gt;"",Commande!M247,"")</f>
        <v>234</v>
      </c>
      <c r="N237" s="123"/>
      <c r="O237" s="17" t="str">
        <f>IF(Commande!O247&lt;&gt;"",Commande!O247,"")</f>
        <v/>
      </c>
      <c r="P237" s="17" t="str">
        <f>IF(Commande!P247&lt;&gt;"",Commande!P247,"")</f>
        <v/>
      </c>
      <c r="Q237" s="17" t="str">
        <f>IF(Commande!Q247&lt;&gt;"",Commande!Q247,"")</f>
        <v/>
      </c>
      <c r="R237" s="126"/>
      <c r="S237" s="127"/>
      <c r="T237" s="127"/>
      <c r="U237" s="127"/>
    </row>
    <row r="238" spans="1:21" ht="20.100000000000001" customHeight="1">
      <c r="A238" s="140">
        <f>IF(Commande!A248&lt;&gt;"",Commande!A248,"")</f>
        <v>27527</v>
      </c>
      <c r="B238" s="141" t="str">
        <f>IF(Commande!B248&lt;&gt;"",Commande!B248,"")</f>
        <v>RUDBECKIA FULGIDA</v>
      </c>
      <c r="C238" s="141" t="str">
        <f>IF(Commande!C248&lt;&gt;"",Commande!C248,"")</f>
        <v>GoldBlitz</v>
      </c>
      <c r="D238" s="142" t="str">
        <f>IF(Commande!D248&lt;&gt;"",Commande!D248,"")</f>
        <v>S</v>
      </c>
      <c r="E238" s="142" t="str">
        <f>IF(Commande!E248&lt;&gt;"",Commande!E248,"")</f>
        <v>M 3 cm X60</v>
      </c>
      <c r="F238" s="143">
        <f>IF(Commande!G248&lt;&gt;"",Commande!G248,"")</f>
        <v>30</v>
      </c>
      <c r="G238" s="143">
        <f>IF(Commande!F248&lt;&gt;"",Commande!F248,"")</f>
        <v>8</v>
      </c>
      <c r="H238" s="143" t="str">
        <f>IF(Commande!H248&lt;&gt;"",Commande!H248,"")</f>
        <v>B</v>
      </c>
      <c r="I238" s="144" t="str">
        <f>IF(Commande!I248&lt;&gt;"",Commande!I248,"")</f>
        <v/>
      </c>
      <c r="J238" s="145" t="str">
        <f>IF(Commande!J248&lt;&gt;"",Commande!J248,"")</f>
        <v>S2</v>
      </c>
      <c r="K238" s="141" t="str">
        <f>IF(Commande!K248&lt;&gt;"",Commande!K248,"")</f>
        <v/>
      </c>
      <c r="L238" s="141" t="str">
        <f>IF(Commande!L248&lt;&gt;"",Commande!L248,"")</f>
        <v>M3</v>
      </c>
      <c r="M238" s="145">
        <f>IF(Commande!M248&lt;&gt;"",Commande!M248,"")</f>
        <v>235</v>
      </c>
      <c r="N238" s="145"/>
      <c r="O238" s="17">
        <f>IF(Commande!O248&lt;&gt;"",Commande!O248,"")</f>
        <v>0</v>
      </c>
      <c r="P238" s="17">
        <f>IF(Commande!P248&lt;&gt;"",Commande!P248,"")</f>
        <v>0</v>
      </c>
      <c r="Q238" s="17">
        <f>IF(Commande!Q248&lt;&gt;"",Commande!Q248,"")</f>
        <v>0</v>
      </c>
      <c r="R238" s="146"/>
      <c r="S238" s="147"/>
      <c r="T238" s="147"/>
      <c r="U238" s="147"/>
    </row>
    <row r="239" spans="1:21" ht="20.100000000000001" customHeight="1">
      <c r="A239" s="122" t="str">
        <f>IF(Commande!A249&lt;&gt;"",Commande!A249,"")</f>
        <v/>
      </c>
      <c r="B239" s="128" t="str">
        <f>IF(Commande!B249&lt;&gt;"",Commande!B249,"")</f>
        <v>S</v>
      </c>
      <c r="C239" s="123" t="str">
        <f>IF(Commande!C249&lt;&gt;"",Commande!C249,"")</f>
        <v/>
      </c>
      <c r="D239" s="124" t="str">
        <f>IF(Commande!D249&lt;&gt;"",Commande!D249,"")</f>
        <v/>
      </c>
      <c r="E239" s="124" t="str">
        <f>IF(Commande!E249&lt;&gt;"",Commande!E249,"")</f>
        <v/>
      </c>
      <c r="F239" s="124" t="str">
        <f>IF(Commande!G249&lt;&gt;"",Commande!G249,"")</f>
        <v/>
      </c>
      <c r="G239" s="124" t="str">
        <f>IF(Commande!F249&lt;&gt;"",Commande!F249,"")</f>
        <v/>
      </c>
      <c r="H239" s="124" t="str">
        <f>IF(Commande!H249&lt;&gt;"",Commande!H249,"")</f>
        <v/>
      </c>
      <c r="I239" s="125" t="str">
        <f>IF(Commande!I249&lt;&gt;"",Commande!I249,"")</f>
        <v/>
      </c>
      <c r="J239" s="123" t="str">
        <f>IF(Commande!J249&lt;&gt;"",Commande!J249,"")</f>
        <v>L</v>
      </c>
      <c r="K239" s="123" t="str">
        <f>IF(Commande!K249&lt;&gt;"",Commande!K249,"")</f>
        <v/>
      </c>
      <c r="L239" s="123" t="str">
        <f>IF(Commande!L249&lt;&gt;"",Commande!L249,"")</f>
        <v/>
      </c>
      <c r="M239" s="123">
        <f>IF(Commande!M249&lt;&gt;"",Commande!M249,"")</f>
        <v>236</v>
      </c>
      <c r="N239" s="123"/>
      <c r="O239" s="17" t="str">
        <f>IF(Commande!O249&lt;&gt;"",Commande!O249,"")</f>
        <v/>
      </c>
      <c r="P239" s="17" t="str">
        <f>IF(Commande!P249&lt;&gt;"",Commande!P249,"")</f>
        <v/>
      </c>
      <c r="Q239" s="17" t="str">
        <f>IF(Commande!Q249&lt;&gt;"",Commande!Q249,"")</f>
        <v/>
      </c>
      <c r="R239" s="126"/>
      <c r="S239" s="127"/>
      <c r="T239" s="127"/>
      <c r="U239" s="127"/>
    </row>
    <row r="240" spans="1:21" ht="20.100000000000001" customHeight="1">
      <c r="A240" s="140">
        <f>IF(Commande!A250&lt;&gt;"",Commande!A250,"")</f>
        <v>25211</v>
      </c>
      <c r="B240" s="141" t="str">
        <f>IF(Commande!B250&lt;&gt;"",Commande!B250,"")</f>
        <v>SAUGE CHAMELAEAGNA</v>
      </c>
      <c r="C240" s="141" t="str">
        <f>IF(Commande!C250&lt;&gt;"",Commande!C250,"")</f>
        <v>African Skies</v>
      </c>
      <c r="D240" s="142" t="str">
        <f>IF(Commande!D250&lt;&gt;"",Commande!D250,"")</f>
        <v>B</v>
      </c>
      <c r="E240" s="142" t="str">
        <f>IF(Commande!E250&lt;&gt;"",Commande!E250,"")</f>
        <v>M 3 cm X60</v>
      </c>
      <c r="F240" s="143">
        <f>IF(Commande!G250&lt;&gt;"",Commande!G250,"")</f>
        <v>30</v>
      </c>
      <c r="G240" s="143">
        <f>IF(Commande!F250&lt;&gt;"",Commande!F250,"")</f>
        <v>6</v>
      </c>
      <c r="H240" s="143" t="str">
        <f>IF(Commande!H250&lt;&gt;"",Commande!H250,"")</f>
        <v>A</v>
      </c>
      <c r="I240" s="144" t="str">
        <f>IF(Commande!I250&lt;&gt;"",Commande!I250,"")</f>
        <v/>
      </c>
      <c r="J240" s="145" t="str">
        <f>IF(Commande!J250&lt;&gt;"",Commande!J250,"")</f>
        <v>S7</v>
      </c>
      <c r="K240" s="141" t="str">
        <f>IF(Commande!K250&lt;&gt;"",Commande!K250,"")</f>
        <v/>
      </c>
      <c r="L240" s="141" t="str">
        <f>IF(Commande!L250&lt;&gt;"",Commande!L250,"")</f>
        <v>M3</v>
      </c>
      <c r="M240" s="145">
        <f>IF(Commande!M250&lt;&gt;"",Commande!M250,"")</f>
        <v>237</v>
      </c>
      <c r="N240" s="145"/>
      <c r="O240" s="17">
        <f>IF(Commande!O250&lt;&gt;"",Commande!O250,"")</f>
        <v>0</v>
      </c>
      <c r="P240" s="17">
        <f>IF(Commande!P250&lt;&gt;"",Commande!P250,"")</f>
        <v>0</v>
      </c>
      <c r="Q240" s="17">
        <f>IF(Commande!Q250&lt;&gt;"",Commande!Q250,"")</f>
        <v>0</v>
      </c>
      <c r="R240" s="146"/>
      <c r="S240" s="147"/>
      <c r="T240" s="147"/>
      <c r="U240" s="147"/>
    </row>
    <row r="241" spans="1:21" ht="20.100000000000001" customHeight="1">
      <c r="A241" s="148">
        <f>IF(Commande!A251&lt;&gt;"",Commande!A251,"")</f>
        <v>26020</v>
      </c>
      <c r="B241" s="149" t="str">
        <f>IF(Commande!B251&lt;&gt;"",Commande!B251,"")</f>
        <v>SAUGE GRAHAMII</v>
      </c>
      <c r="C241" s="149" t="str">
        <f>IF(Commande!C251&lt;&gt;"",Commande!C251,"")</f>
        <v>Angel Wings</v>
      </c>
      <c r="D241" s="150" t="str">
        <f>IF(Commande!D251&lt;&gt;"",Commande!D251,"")</f>
        <v>B</v>
      </c>
      <c r="E241" s="150" t="str">
        <f>IF(Commande!E251&lt;&gt;"",Commande!E251,"")</f>
        <v>M 3 cm X60</v>
      </c>
      <c r="F241" s="151">
        <f>IF(Commande!G251&lt;&gt;"",Commande!G251,"")</f>
        <v>30</v>
      </c>
      <c r="G241" s="151">
        <f>IF(Commande!F251&lt;&gt;"",Commande!F251,"")</f>
        <v>6</v>
      </c>
      <c r="H241" s="151" t="str">
        <f>IF(Commande!H251&lt;&gt;"",Commande!H251,"")</f>
        <v>B</v>
      </c>
      <c r="I241" s="152" t="str">
        <f>IF(Commande!I251&lt;&gt;"",Commande!I251,"")</f>
        <v/>
      </c>
      <c r="J241" s="149" t="str">
        <f>IF(Commande!J251&lt;&gt;"",Commande!J251,"")</f>
        <v>S10</v>
      </c>
      <c r="K241" s="149" t="str">
        <f>IF(Commande!K251&lt;&gt;"",Commande!K251,"")</f>
        <v/>
      </c>
      <c r="L241" s="149" t="str">
        <f>IF(Commande!L251&lt;&gt;"",Commande!L251,"")</f>
        <v>M3</v>
      </c>
      <c r="M241" s="153">
        <f>IF(Commande!M251&lt;&gt;"",Commande!M251,"")</f>
        <v>238</v>
      </c>
      <c r="N241" s="153"/>
      <c r="O241" s="17">
        <f>IF(Commande!O251&lt;&gt;"",Commande!O251,"")</f>
        <v>0</v>
      </c>
      <c r="P241" s="17">
        <f>IF(Commande!P251&lt;&gt;"",Commande!P251,"")</f>
        <v>0</v>
      </c>
      <c r="Q241" s="17">
        <f>IF(Commande!Q251&lt;&gt;"",Commande!Q251,"")</f>
        <v>0</v>
      </c>
      <c r="R241" s="154"/>
      <c r="S241" s="155"/>
      <c r="T241" s="155"/>
      <c r="U241" s="155"/>
    </row>
    <row r="242" spans="1:21" ht="20.100000000000001" customHeight="1">
      <c r="A242" s="140">
        <f>IF(Commande!A252&lt;&gt;"",Commande!A252,"")</f>
        <v>13418</v>
      </c>
      <c r="B242" s="141" t="str">
        <f>IF(Commande!B252&lt;&gt;"",Commande!B252,"")</f>
        <v>SAUGE GRAHAMII</v>
      </c>
      <c r="C242" s="141" t="str">
        <f>IF(Commande!C252&lt;&gt;"",Commande!C252,"")</f>
        <v>Cera Potosi</v>
      </c>
      <c r="D242" s="142" t="str">
        <f>IF(Commande!D252&lt;&gt;"",Commande!D252,"")</f>
        <v>B</v>
      </c>
      <c r="E242" s="142" t="str">
        <f>IF(Commande!E252&lt;&gt;"",Commande!E252,"")</f>
        <v>M 3 cm X60</v>
      </c>
      <c r="F242" s="143">
        <f>IF(Commande!G252&lt;&gt;"",Commande!G252,"")</f>
        <v>30</v>
      </c>
      <c r="G242" s="143">
        <f>IF(Commande!F252&lt;&gt;"",Commande!F252,"")</f>
        <v>6</v>
      </c>
      <c r="H242" s="143" t="str">
        <f>IF(Commande!H252&lt;&gt;"",Commande!H252,"")</f>
        <v>B</v>
      </c>
      <c r="I242" s="144" t="str">
        <f>IF(Commande!I252&lt;&gt;"",Commande!I252,"")</f>
        <v/>
      </c>
      <c r="J242" s="145" t="str">
        <f>IF(Commande!J252&lt;&gt;"",Commande!J252,"")</f>
        <v>S10</v>
      </c>
      <c r="K242" s="141" t="str">
        <f>IF(Commande!K252&lt;&gt;"",Commande!K252,"")</f>
        <v/>
      </c>
      <c r="L242" s="141" t="str">
        <f>IF(Commande!L252&lt;&gt;"",Commande!L252,"")</f>
        <v>M3</v>
      </c>
      <c r="M242" s="145">
        <f>IF(Commande!M252&lt;&gt;"",Commande!M252,"")</f>
        <v>239</v>
      </c>
      <c r="N242" s="145"/>
      <c r="O242" s="17">
        <f>IF(Commande!O252&lt;&gt;"",Commande!O252,"")</f>
        <v>0</v>
      </c>
      <c r="P242" s="17">
        <f>IF(Commande!P252&lt;&gt;"",Commande!P252,"")</f>
        <v>0</v>
      </c>
      <c r="Q242" s="17">
        <f>IF(Commande!Q252&lt;&gt;"",Commande!Q252,"")</f>
        <v>0</v>
      </c>
      <c r="R242" s="146"/>
      <c r="S242" s="147"/>
      <c r="T242" s="147"/>
      <c r="U242" s="147"/>
    </row>
    <row r="243" spans="1:21" ht="20.100000000000001" customHeight="1">
      <c r="A243" s="148">
        <f>IF(Commande!A253&lt;&gt;"",Commande!A253,"")</f>
        <v>10711</v>
      </c>
      <c r="B243" s="149" t="str">
        <f>IF(Commande!B253&lt;&gt;"",Commande!B253,"")</f>
        <v>SAUGE GRAHAMII</v>
      </c>
      <c r="C243" s="149" t="str">
        <f>IF(Commande!C253&lt;&gt;"",Commande!C253,"")</f>
        <v>Hot Lips</v>
      </c>
      <c r="D243" s="150" t="str">
        <f>IF(Commande!D253&lt;&gt;"",Commande!D253,"")</f>
        <v>B</v>
      </c>
      <c r="E243" s="150" t="str">
        <f>IF(Commande!E253&lt;&gt;"",Commande!E253,"")</f>
        <v>M 3 cm X60</v>
      </c>
      <c r="F243" s="151">
        <f>IF(Commande!G253&lt;&gt;"",Commande!G253,"")</f>
        <v>30</v>
      </c>
      <c r="G243" s="151">
        <f>IF(Commande!F253&lt;&gt;"",Commande!F253,"")</f>
        <v>6</v>
      </c>
      <c r="H243" s="151" t="str">
        <f>IF(Commande!H253&lt;&gt;"",Commande!H253,"")</f>
        <v>B</v>
      </c>
      <c r="I243" s="152" t="str">
        <f>IF(Commande!I253&lt;&gt;"",Commande!I253,"")</f>
        <v/>
      </c>
      <c r="J243" s="149" t="str">
        <f>IF(Commande!J253&lt;&gt;"",Commande!J253,"")</f>
        <v>S10</v>
      </c>
      <c r="K243" s="149" t="str">
        <f>IF(Commande!K253&lt;&gt;"",Commande!K253,"")</f>
        <v/>
      </c>
      <c r="L243" s="149" t="str">
        <f>IF(Commande!L253&lt;&gt;"",Commande!L253,"")</f>
        <v>M3</v>
      </c>
      <c r="M243" s="153">
        <f>IF(Commande!M253&lt;&gt;"",Commande!M253,"")</f>
        <v>240</v>
      </c>
      <c r="N243" s="153"/>
      <c r="O243" s="17">
        <f>IF(Commande!O253&lt;&gt;"",Commande!O253,"")</f>
        <v>0</v>
      </c>
      <c r="P243" s="17">
        <f>IF(Commande!P253&lt;&gt;"",Commande!P253,"")</f>
        <v>0</v>
      </c>
      <c r="Q243" s="17">
        <f>IF(Commande!Q253&lt;&gt;"",Commande!Q253,"")</f>
        <v>0</v>
      </c>
      <c r="R243" s="154"/>
      <c r="S243" s="155"/>
      <c r="T243" s="155"/>
      <c r="U243" s="155"/>
    </row>
    <row r="244" spans="1:21" ht="20.100000000000001" customHeight="1">
      <c r="A244" s="140">
        <f>IF(Commande!A254&lt;&gt;"",Commande!A254,"")</f>
        <v>22930</v>
      </c>
      <c r="B244" s="141" t="str">
        <f>IF(Commande!B254&lt;&gt;"",Commande!B254,"")</f>
        <v>SAUGE GRAHAMII</v>
      </c>
      <c r="C244" s="141" t="str">
        <f>IF(Commande!C254&lt;&gt;"",Commande!C254,"")</f>
        <v>Pink Pong</v>
      </c>
      <c r="D244" s="142" t="str">
        <f>IF(Commande!D254&lt;&gt;"",Commande!D254,"")</f>
        <v>B</v>
      </c>
      <c r="E244" s="142" t="str">
        <f>IF(Commande!E254&lt;&gt;"",Commande!E254,"")</f>
        <v>M 3 cm X60</v>
      </c>
      <c r="F244" s="143">
        <f>IF(Commande!G254&lt;&gt;"",Commande!G254,"")</f>
        <v>30</v>
      </c>
      <c r="G244" s="143">
        <f>IF(Commande!F254&lt;&gt;"",Commande!F254,"")</f>
        <v>6</v>
      </c>
      <c r="H244" s="143" t="str">
        <f>IF(Commande!H254&lt;&gt;"",Commande!H254,"")</f>
        <v>B</v>
      </c>
      <c r="I244" s="144" t="str">
        <f>IF(Commande!I254&lt;&gt;"",Commande!I254,"")</f>
        <v/>
      </c>
      <c r="J244" s="145" t="str">
        <f>IF(Commande!J254&lt;&gt;"",Commande!J254,"")</f>
        <v>S7</v>
      </c>
      <c r="K244" s="141" t="str">
        <f>IF(Commande!K254&lt;&gt;"",Commande!K254,"")</f>
        <v/>
      </c>
      <c r="L244" s="141" t="str">
        <f>IF(Commande!L254&lt;&gt;"",Commande!L254,"")</f>
        <v>M3</v>
      </c>
      <c r="M244" s="145">
        <f>IF(Commande!M254&lt;&gt;"",Commande!M254,"")</f>
        <v>241</v>
      </c>
      <c r="N244" s="145"/>
      <c r="O244" s="17">
        <f>IF(Commande!O254&lt;&gt;"",Commande!O254,"")</f>
        <v>0</v>
      </c>
      <c r="P244" s="17">
        <f>IF(Commande!P254&lt;&gt;"",Commande!P254,"")</f>
        <v>0</v>
      </c>
      <c r="Q244" s="17">
        <f>IF(Commande!Q254&lt;&gt;"",Commande!Q254,"")</f>
        <v>0</v>
      </c>
      <c r="R244" s="146"/>
      <c r="S244" s="147"/>
      <c r="T244" s="147"/>
      <c r="U244" s="147"/>
    </row>
    <row r="245" spans="1:21" ht="20.100000000000001" customHeight="1">
      <c r="A245" s="148">
        <f>IF(Commande!A255&lt;&gt;"",Commande!A255,"")</f>
        <v>3769</v>
      </c>
      <c r="B245" s="149" t="str">
        <f>IF(Commande!B255&lt;&gt;"",Commande!B255,"")</f>
        <v>SAUGE GRAHAMII</v>
      </c>
      <c r="C245" s="149" t="str">
        <f>IF(Commande!C255&lt;&gt;"",Commande!C255,"")</f>
        <v>Rouge</v>
      </c>
      <c r="D245" s="150" t="str">
        <f>IF(Commande!D255&lt;&gt;"",Commande!D255,"")</f>
        <v>B</v>
      </c>
      <c r="E245" s="150" t="str">
        <f>IF(Commande!E255&lt;&gt;"",Commande!E255,"")</f>
        <v>M 3 cm X60</v>
      </c>
      <c r="F245" s="151">
        <f>IF(Commande!G255&lt;&gt;"",Commande!G255,"")</f>
        <v>30</v>
      </c>
      <c r="G245" s="151">
        <f>IF(Commande!F255&lt;&gt;"",Commande!F255,"")</f>
        <v>6</v>
      </c>
      <c r="H245" s="151" t="str">
        <f>IF(Commande!H255&lt;&gt;"",Commande!H255,"")</f>
        <v>B</v>
      </c>
      <c r="I245" s="152" t="str">
        <f>IF(Commande!I255&lt;&gt;"",Commande!I255,"")</f>
        <v/>
      </c>
      <c r="J245" s="149" t="str">
        <f>IF(Commande!J255&lt;&gt;"",Commande!J255,"")</f>
        <v>S10</v>
      </c>
      <c r="K245" s="149" t="str">
        <f>IF(Commande!K255&lt;&gt;"",Commande!K255,"")</f>
        <v/>
      </c>
      <c r="L245" s="149" t="str">
        <f>IF(Commande!L255&lt;&gt;"",Commande!L255,"")</f>
        <v>M3</v>
      </c>
      <c r="M245" s="153">
        <f>IF(Commande!M255&lt;&gt;"",Commande!M255,"")</f>
        <v>242</v>
      </c>
      <c r="N245" s="153"/>
      <c r="O245" s="17">
        <f>IF(Commande!O255&lt;&gt;"",Commande!O255,"")</f>
        <v>0</v>
      </c>
      <c r="P245" s="17">
        <f>IF(Commande!P255&lt;&gt;"",Commande!P255,"")</f>
        <v>0</v>
      </c>
      <c r="Q245" s="17">
        <f>IF(Commande!Q255&lt;&gt;"",Commande!Q255,"")</f>
        <v>0</v>
      </c>
      <c r="R245" s="154"/>
      <c r="S245" s="155"/>
      <c r="T245" s="155"/>
      <c r="U245" s="155"/>
    </row>
    <row r="246" spans="1:21" ht="20.100000000000001" customHeight="1">
      <c r="A246" s="140">
        <f>IF(Commande!A256&lt;&gt;"",Commande!A256,"")</f>
        <v>11032</v>
      </c>
      <c r="B246" s="141" t="str">
        <f>IF(Commande!B256&lt;&gt;"",Commande!B256,"")</f>
        <v>SAUGE GRAHAMII</v>
      </c>
      <c r="C246" s="141" t="str">
        <f>IF(Commande!C256&lt;&gt;"",Commande!C256,"")</f>
        <v>Royal Bumble</v>
      </c>
      <c r="D246" s="142" t="str">
        <f>IF(Commande!D256&lt;&gt;"",Commande!D256,"")</f>
        <v>B</v>
      </c>
      <c r="E246" s="142" t="str">
        <f>IF(Commande!E256&lt;&gt;"",Commande!E256,"")</f>
        <v>M 3 cm X60</v>
      </c>
      <c r="F246" s="143">
        <f>IF(Commande!G256&lt;&gt;"",Commande!G256,"")</f>
        <v>30</v>
      </c>
      <c r="G246" s="143">
        <f>IF(Commande!F256&lt;&gt;"",Commande!F256,"")</f>
        <v>6</v>
      </c>
      <c r="H246" s="143" t="str">
        <f>IF(Commande!H256&lt;&gt;"",Commande!H256,"")</f>
        <v>B</v>
      </c>
      <c r="I246" s="144" t="str">
        <f>IF(Commande!I256&lt;&gt;"",Commande!I256,"")</f>
        <v/>
      </c>
      <c r="J246" s="145" t="str">
        <f>IF(Commande!J256&lt;&gt;"",Commande!J256,"")</f>
        <v>S10</v>
      </c>
      <c r="K246" s="141" t="str">
        <f>IF(Commande!K256&lt;&gt;"",Commande!K256,"")</f>
        <v/>
      </c>
      <c r="L246" s="141" t="str">
        <f>IF(Commande!L256&lt;&gt;"",Commande!L256,"")</f>
        <v>M3</v>
      </c>
      <c r="M246" s="145">
        <f>IF(Commande!M256&lt;&gt;"",Commande!M256,"")</f>
        <v>243</v>
      </c>
      <c r="N246" s="145"/>
      <c r="O246" s="17">
        <f>IF(Commande!O256&lt;&gt;"",Commande!O256,"")</f>
        <v>0</v>
      </c>
      <c r="P246" s="17">
        <f>IF(Commande!P256&lt;&gt;"",Commande!P256,"")</f>
        <v>0</v>
      </c>
      <c r="Q246" s="17">
        <f>IF(Commande!Q256&lt;&gt;"",Commande!Q256,"")</f>
        <v>0</v>
      </c>
      <c r="R246" s="146"/>
      <c r="S246" s="147"/>
      <c r="T246" s="147"/>
      <c r="U246" s="147"/>
    </row>
    <row r="247" spans="1:21" ht="20.100000000000001" customHeight="1">
      <c r="A247" s="148">
        <f>IF(Commande!A257&lt;&gt;"",Commande!A257,"")</f>
        <v>15002</v>
      </c>
      <c r="B247" s="149" t="str">
        <f>IF(Commande!B257&lt;&gt;"",Commande!B257,"")</f>
        <v>SAUGE GRAHAMII</v>
      </c>
      <c r="C247" s="149" t="str">
        <f>IF(Commande!C257&lt;&gt;"",Commande!C257,"")</f>
        <v>Trenance</v>
      </c>
      <c r="D247" s="150" t="str">
        <f>IF(Commande!D257&lt;&gt;"",Commande!D257,"")</f>
        <v>B</v>
      </c>
      <c r="E247" s="150" t="str">
        <f>IF(Commande!E257&lt;&gt;"",Commande!E257,"")</f>
        <v>M 3 cm X60</v>
      </c>
      <c r="F247" s="151">
        <f>IF(Commande!G257&lt;&gt;"",Commande!G257,"")</f>
        <v>30</v>
      </c>
      <c r="G247" s="151">
        <f>IF(Commande!F257&lt;&gt;"",Commande!F257,"")</f>
        <v>6</v>
      </c>
      <c r="H247" s="151" t="str">
        <f>IF(Commande!H257&lt;&gt;"",Commande!H257,"")</f>
        <v>B</v>
      </c>
      <c r="I247" s="152" t="str">
        <f>IF(Commande!I257&lt;&gt;"",Commande!I257,"")</f>
        <v/>
      </c>
      <c r="J247" s="149" t="str">
        <f>IF(Commande!J257&lt;&gt;"",Commande!J257,"")</f>
        <v>S10</v>
      </c>
      <c r="K247" s="149" t="str">
        <f>IF(Commande!K257&lt;&gt;"",Commande!K257,"")</f>
        <v/>
      </c>
      <c r="L247" s="149" t="str">
        <f>IF(Commande!L257&lt;&gt;"",Commande!L257,"")</f>
        <v>M3</v>
      </c>
      <c r="M247" s="153">
        <f>IF(Commande!M257&lt;&gt;"",Commande!M257,"")</f>
        <v>244</v>
      </c>
      <c r="N247" s="153"/>
      <c r="O247" s="17">
        <f>IF(Commande!O257&lt;&gt;"",Commande!O257,"")</f>
        <v>0</v>
      </c>
      <c r="P247" s="17">
        <f>IF(Commande!P257&lt;&gt;"",Commande!P257,"")</f>
        <v>0</v>
      </c>
      <c r="Q247" s="17">
        <f>IF(Commande!Q257&lt;&gt;"",Commande!Q257,"")</f>
        <v>0</v>
      </c>
      <c r="R247" s="154"/>
      <c r="S247" s="155"/>
      <c r="T247" s="155"/>
      <c r="U247" s="155"/>
    </row>
    <row r="248" spans="1:21" ht="20.100000000000001" customHeight="1">
      <c r="A248" s="140">
        <f>IF(Commande!A258&lt;&gt;"",Commande!A258,"")</f>
        <v>15123</v>
      </c>
      <c r="B248" s="141" t="str">
        <f>IF(Commande!B258&lt;&gt;"",Commande!B258,"")</f>
        <v>SAUGE GRAHAMII</v>
      </c>
      <c r="C248" s="141" t="str">
        <f>IF(Commande!C258&lt;&gt;"",Commande!C258,"")</f>
        <v>So Cool Pale Blue</v>
      </c>
      <c r="D248" s="142" t="str">
        <f>IF(Commande!D258&lt;&gt;"",Commande!D258,"")</f>
        <v>B</v>
      </c>
      <c r="E248" s="142" t="str">
        <f>IF(Commande!E258&lt;&gt;"",Commande!E258,"")</f>
        <v>M 3 cm X60</v>
      </c>
      <c r="F248" s="143">
        <f>IF(Commande!G258&lt;&gt;"",Commande!G258,"")</f>
        <v>30</v>
      </c>
      <c r="G248" s="143">
        <f>IF(Commande!F258&lt;&gt;"",Commande!F258,"")</f>
        <v>6</v>
      </c>
      <c r="H248" s="143" t="str">
        <f>IF(Commande!H258&lt;&gt;"",Commande!H258,"")</f>
        <v>B</v>
      </c>
      <c r="I248" s="144">
        <f>IF(Commande!I258&lt;&gt;"",Commande!I258,"")</f>
        <v>0.11</v>
      </c>
      <c r="J248" s="145" t="str">
        <f>IF(Commande!J258&lt;&gt;"",Commande!J258,"")</f>
        <v>S10</v>
      </c>
      <c r="K248" s="141" t="str">
        <f>IF(Commande!K258&lt;&gt;"",Commande!K258,"")</f>
        <v/>
      </c>
      <c r="L248" s="141" t="str">
        <f>IF(Commande!L258&lt;&gt;"",Commande!L258,"")</f>
        <v>M3</v>
      </c>
      <c r="M248" s="145">
        <f>IF(Commande!M258&lt;&gt;"",Commande!M258,"")</f>
        <v>245</v>
      </c>
      <c r="N248" s="145"/>
      <c r="O248" s="17">
        <f>IF(Commande!O258&lt;&gt;"",Commande!O258,"")</f>
        <v>0</v>
      </c>
      <c r="P248" s="17">
        <f>IF(Commande!P258&lt;&gt;"",Commande!P258,"")</f>
        <v>0</v>
      </c>
      <c r="Q248" s="17">
        <f>IF(Commande!Q258&lt;&gt;"",Commande!Q258,"")</f>
        <v>0</v>
      </c>
      <c r="R248" s="146"/>
      <c r="S248" s="147"/>
      <c r="T248" s="147"/>
      <c r="U248" s="147"/>
    </row>
    <row r="249" spans="1:21" ht="20.100000000000001" customHeight="1">
      <c r="A249" s="148">
        <f>IF(Commande!A259&lt;&gt;"",Commande!A259,"")</f>
        <v>22932</v>
      </c>
      <c r="B249" s="149" t="str">
        <f>IF(Commande!B259&lt;&gt;"",Commande!B259,"")</f>
        <v>SAUGE GRAHAMII</v>
      </c>
      <c r="C249" s="149" t="str">
        <f>IF(Commande!C259&lt;&gt;"",Commande!C259,"")</f>
        <v>So Cool Purple</v>
      </c>
      <c r="D249" s="150" t="str">
        <f>IF(Commande!D259&lt;&gt;"",Commande!D259,"")</f>
        <v>B</v>
      </c>
      <c r="E249" s="150" t="str">
        <f>IF(Commande!E259&lt;&gt;"",Commande!E259,"")</f>
        <v>M 3 cm X60</v>
      </c>
      <c r="F249" s="151">
        <f>IF(Commande!G259&lt;&gt;"",Commande!G259,"")</f>
        <v>30</v>
      </c>
      <c r="G249" s="151">
        <f>IF(Commande!F259&lt;&gt;"",Commande!F259,"")</f>
        <v>6</v>
      </c>
      <c r="H249" s="151" t="str">
        <f>IF(Commande!H259&lt;&gt;"",Commande!H259,"")</f>
        <v>B</v>
      </c>
      <c r="I249" s="152">
        <f>IF(Commande!I259&lt;&gt;"",Commande!I259,"")</f>
        <v>0.11</v>
      </c>
      <c r="J249" s="149" t="str">
        <f>IF(Commande!J259&lt;&gt;"",Commande!J259,"")</f>
        <v>S10</v>
      </c>
      <c r="K249" s="149" t="str">
        <f>IF(Commande!K259&lt;&gt;"",Commande!K259,"")</f>
        <v/>
      </c>
      <c r="L249" s="149" t="str">
        <f>IF(Commande!L259&lt;&gt;"",Commande!L259,"")</f>
        <v>M3</v>
      </c>
      <c r="M249" s="153">
        <f>IF(Commande!M259&lt;&gt;"",Commande!M259,"")</f>
        <v>246</v>
      </c>
      <c r="N249" s="153"/>
      <c r="O249" s="17">
        <f>IF(Commande!O259&lt;&gt;"",Commande!O259,"")</f>
        <v>0</v>
      </c>
      <c r="P249" s="17">
        <f>IF(Commande!P259&lt;&gt;"",Commande!P259,"")</f>
        <v>0</v>
      </c>
      <c r="Q249" s="17">
        <f>IF(Commande!Q259&lt;&gt;"",Commande!Q259,"")</f>
        <v>0</v>
      </c>
      <c r="R249" s="154"/>
      <c r="S249" s="155"/>
      <c r="T249" s="155"/>
      <c r="U249" s="155"/>
    </row>
    <row r="250" spans="1:21" ht="20.100000000000001" customHeight="1">
      <c r="A250" s="140">
        <f>IF(Commande!A260&lt;&gt;"",Commande!A260,"")</f>
        <v>23245</v>
      </c>
      <c r="B250" s="141" t="str">
        <f>IF(Commande!B260&lt;&gt;"",Commande!B260,"")</f>
        <v>SAUGE GRAHAMII</v>
      </c>
      <c r="C250" s="141" t="str">
        <f>IF(Commande!C260&lt;&gt;"",Commande!C260,"")</f>
        <v>Variées</v>
      </c>
      <c r="D250" s="142" t="str">
        <f>IF(Commande!D260&lt;&gt;"",Commande!D260,"")</f>
        <v>B</v>
      </c>
      <c r="E250" s="142" t="str">
        <f>IF(Commande!E260&lt;&gt;"",Commande!E260,"")</f>
        <v>M 3 cm X60</v>
      </c>
      <c r="F250" s="143">
        <f>IF(Commande!G260&lt;&gt;"",Commande!G260,"")</f>
        <v>30</v>
      </c>
      <c r="G250" s="143">
        <f>IF(Commande!F260&lt;&gt;"",Commande!F260,"")</f>
        <v>6</v>
      </c>
      <c r="H250" s="143" t="str">
        <f>IF(Commande!H260&lt;&gt;"",Commande!H260,"")</f>
        <v>B</v>
      </c>
      <c r="I250" s="144" t="str">
        <f>IF(Commande!I260&lt;&gt;"",Commande!I260,"")</f>
        <v/>
      </c>
      <c r="J250" s="145" t="str">
        <f>IF(Commande!J260&lt;&gt;"",Commande!J260,"")</f>
        <v>S10</v>
      </c>
      <c r="K250" s="141" t="str">
        <f>IF(Commande!K260&lt;&gt;"",Commande!K260,"")</f>
        <v/>
      </c>
      <c r="L250" s="141" t="str">
        <f>IF(Commande!L260&lt;&gt;"",Commande!L260,"")</f>
        <v>M3</v>
      </c>
      <c r="M250" s="145">
        <f>IF(Commande!M260&lt;&gt;"",Commande!M260,"")</f>
        <v>247</v>
      </c>
      <c r="N250" s="145"/>
      <c r="O250" s="17">
        <f>IF(Commande!O260&lt;&gt;"",Commande!O260,"")</f>
        <v>0</v>
      </c>
      <c r="P250" s="17">
        <f>IF(Commande!P260&lt;&gt;"",Commande!P260,"")</f>
        <v>0</v>
      </c>
      <c r="Q250" s="17">
        <f>IF(Commande!Q260&lt;&gt;"",Commande!Q260,"")</f>
        <v>0</v>
      </c>
      <c r="R250" s="146"/>
      <c r="S250" s="147"/>
      <c r="T250" s="147"/>
      <c r="U250" s="147"/>
    </row>
    <row r="251" spans="1:21" ht="20.100000000000001" customHeight="1">
      <c r="A251" s="148">
        <f>IF(Commande!A261&lt;&gt;"",Commande!A261,"")</f>
        <v>15127</v>
      </c>
      <c r="B251" s="149" t="str">
        <f>IF(Commande!B261&lt;&gt;"",Commande!B261,"")</f>
        <v>SAUGE GREGGI</v>
      </c>
      <c r="C251" s="149" t="str">
        <f>IF(Commande!C261&lt;&gt;"",Commande!C261,"")</f>
        <v>Amethyst lips</v>
      </c>
      <c r="D251" s="150" t="str">
        <f>IF(Commande!D261&lt;&gt;"",Commande!D261,"")</f>
        <v>B</v>
      </c>
      <c r="E251" s="150" t="str">
        <f>IF(Commande!E261&lt;&gt;"",Commande!E261,"")</f>
        <v>M 3 cm X60</v>
      </c>
      <c r="F251" s="151">
        <f>IF(Commande!G261&lt;&gt;"",Commande!G261,"")</f>
        <v>30</v>
      </c>
      <c r="G251" s="151">
        <f>IF(Commande!F261&lt;&gt;"",Commande!F261,"")</f>
        <v>8</v>
      </c>
      <c r="H251" s="151" t="str">
        <f>IF(Commande!H261&lt;&gt;"",Commande!H261,"")</f>
        <v>B</v>
      </c>
      <c r="I251" s="152">
        <f>IF(Commande!I261&lt;&gt;"",Commande!I261,"")</f>
        <v>0.09</v>
      </c>
      <c r="J251" s="149" t="str">
        <f>IF(Commande!J261&lt;&gt;"",Commande!J261,"")</f>
        <v>S3B</v>
      </c>
      <c r="K251" s="149" t="str">
        <f>IF(Commande!K261&lt;&gt;"",Commande!K261,"")</f>
        <v/>
      </c>
      <c r="L251" s="149" t="str">
        <f>IF(Commande!L261&lt;&gt;"",Commande!L261,"")</f>
        <v>M3</v>
      </c>
      <c r="M251" s="153">
        <f>IF(Commande!M261&lt;&gt;"",Commande!M261,"")</f>
        <v>248</v>
      </c>
      <c r="N251" s="153"/>
      <c r="O251" s="17">
        <f>IF(Commande!O261&lt;&gt;"",Commande!O261,"")</f>
        <v>0</v>
      </c>
      <c r="P251" s="17">
        <f>IF(Commande!P261&lt;&gt;"",Commande!P261,"")</f>
        <v>0</v>
      </c>
      <c r="Q251" s="17">
        <f>IF(Commande!Q261&lt;&gt;"",Commande!Q261,"")</f>
        <v>0</v>
      </c>
      <c r="R251" s="154"/>
      <c r="S251" s="155"/>
      <c r="T251" s="155"/>
      <c r="U251" s="155"/>
    </row>
    <row r="252" spans="1:21" ht="20.100000000000001" customHeight="1">
      <c r="A252" s="140">
        <f>IF(Commande!A262&lt;&gt;"",Commande!A262,"")</f>
        <v>23800</v>
      </c>
      <c r="B252" s="141" t="str">
        <f>IF(Commande!B262&lt;&gt;"",Commande!B262,"")</f>
        <v>SAUGE GREGGI</v>
      </c>
      <c r="C252" s="141" t="str">
        <f>IF(Commande!C262&lt;&gt;"",Commande!C262,"")</f>
        <v>Belle de Loire</v>
      </c>
      <c r="D252" s="142" t="str">
        <f>IF(Commande!D262&lt;&gt;"",Commande!D262,"")</f>
        <v>B</v>
      </c>
      <c r="E252" s="142" t="str">
        <f>IF(Commande!E262&lt;&gt;"",Commande!E262,"")</f>
        <v>M 3 cm X60</v>
      </c>
      <c r="F252" s="143">
        <f>IF(Commande!G262&lt;&gt;"",Commande!G262,"")</f>
        <v>30</v>
      </c>
      <c r="G252" s="143">
        <f>IF(Commande!F262&lt;&gt;"",Commande!F262,"")</f>
        <v>8</v>
      </c>
      <c r="H252" s="143" t="str">
        <f>IF(Commande!H262&lt;&gt;"",Commande!H262,"")</f>
        <v>B</v>
      </c>
      <c r="I252" s="144">
        <f>IF(Commande!I262&lt;&gt;"",Commande!I262,"")</f>
        <v>0.12</v>
      </c>
      <c r="J252" s="145" t="str">
        <f>IF(Commande!J262&lt;&gt;"",Commande!J262,"")</f>
        <v>S3B</v>
      </c>
      <c r="K252" s="141" t="str">
        <f>IF(Commande!K262&lt;&gt;"",Commande!K262,"")</f>
        <v/>
      </c>
      <c r="L252" s="141" t="str">
        <f>IF(Commande!L262&lt;&gt;"",Commande!L262,"")</f>
        <v>M3</v>
      </c>
      <c r="M252" s="145">
        <f>IF(Commande!M262&lt;&gt;"",Commande!M262,"")</f>
        <v>249</v>
      </c>
      <c r="N252" s="145"/>
      <c r="O252" s="17">
        <f>IF(Commande!O262&lt;&gt;"",Commande!O262,"")</f>
        <v>0</v>
      </c>
      <c r="P252" s="17">
        <f>IF(Commande!P262&lt;&gt;"",Commande!P262,"")</f>
        <v>0</v>
      </c>
      <c r="Q252" s="17">
        <f>IF(Commande!Q262&lt;&gt;"",Commande!Q262,"")</f>
        <v>0</v>
      </c>
      <c r="R252" s="146"/>
      <c r="S252" s="147"/>
      <c r="T252" s="147"/>
      <c r="U252" s="147"/>
    </row>
    <row r="253" spans="1:21" ht="20.100000000000001" customHeight="1">
      <c r="A253" s="148">
        <f>IF(Commande!A263&lt;&gt;"",Commande!A263,"")</f>
        <v>10919</v>
      </c>
      <c r="B253" s="149" t="str">
        <f>IF(Commande!B263&lt;&gt;"",Commande!B263,"")</f>
        <v>SAUGE GREGGI</v>
      </c>
      <c r="C253" s="149" t="str">
        <f>IF(Commande!C263&lt;&gt;"",Commande!C263,"")</f>
        <v>Blanche</v>
      </c>
      <c r="D253" s="150" t="str">
        <f>IF(Commande!D263&lt;&gt;"",Commande!D263,"")</f>
        <v>B</v>
      </c>
      <c r="E253" s="150" t="str">
        <f>IF(Commande!E263&lt;&gt;"",Commande!E263,"")</f>
        <v>M 3 cm X60</v>
      </c>
      <c r="F253" s="151">
        <f>IF(Commande!G263&lt;&gt;"",Commande!G263,"")</f>
        <v>30</v>
      </c>
      <c r="G253" s="151">
        <f>IF(Commande!F263&lt;&gt;"",Commande!F263,"")</f>
        <v>8</v>
      </c>
      <c r="H253" s="151" t="str">
        <f>IF(Commande!H263&lt;&gt;"",Commande!H263,"")</f>
        <v>B</v>
      </c>
      <c r="I253" s="152" t="str">
        <f>IF(Commande!I263&lt;&gt;"",Commande!I263,"")</f>
        <v/>
      </c>
      <c r="J253" s="149" t="str">
        <f>IF(Commande!J263&lt;&gt;"",Commande!J263,"")</f>
        <v>S3B</v>
      </c>
      <c r="K253" s="149" t="str">
        <f>IF(Commande!K263&lt;&gt;"",Commande!K263,"")</f>
        <v/>
      </c>
      <c r="L253" s="149" t="str">
        <f>IF(Commande!L263&lt;&gt;"",Commande!L263,"")</f>
        <v>M3</v>
      </c>
      <c r="M253" s="153">
        <f>IF(Commande!M263&lt;&gt;"",Commande!M263,"")</f>
        <v>250</v>
      </c>
      <c r="N253" s="153"/>
      <c r="O253" s="17">
        <f>IF(Commande!O263&lt;&gt;"",Commande!O263,"")</f>
        <v>0</v>
      </c>
      <c r="P253" s="17">
        <f>IF(Commande!P263&lt;&gt;"",Commande!P263,"")</f>
        <v>0</v>
      </c>
      <c r="Q253" s="17">
        <f>IF(Commande!Q263&lt;&gt;"",Commande!Q263,"")</f>
        <v>0</v>
      </c>
      <c r="R253" s="154"/>
      <c r="S253" s="155"/>
      <c r="T253" s="155"/>
      <c r="U253" s="155"/>
    </row>
    <row r="254" spans="1:21" ht="20.100000000000001" customHeight="1">
      <c r="A254" s="140">
        <f>IF(Commande!A264&lt;&gt;"",Commande!A264,"")</f>
        <v>10937</v>
      </c>
      <c r="B254" s="141" t="str">
        <f>IF(Commande!B264&lt;&gt;"",Commande!B264,"")</f>
        <v>SAUGE GREGGI</v>
      </c>
      <c r="C254" s="141" t="str">
        <f>IF(Commande!C264&lt;&gt;"",Commande!C264,"")</f>
        <v>Bleu</v>
      </c>
      <c r="D254" s="142" t="str">
        <f>IF(Commande!D264&lt;&gt;"",Commande!D264,"")</f>
        <v>B</v>
      </c>
      <c r="E254" s="142" t="str">
        <f>IF(Commande!E264&lt;&gt;"",Commande!E264,"")</f>
        <v>M 3 cm X60</v>
      </c>
      <c r="F254" s="143">
        <f>IF(Commande!G264&lt;&gt;"",Commande!G264,"")</f>
        <v>30</v>
      </c>
      <c r="G254" s="143">
        <f>IF(Commande!F264&lt;&gt;"",Commande!F264,"")</f>
        <v>8</v>
      </c>
      <c r="H254" s="143" t="str">
        <f>IF(Commande!H264&lt;&gt;"",Commande!H264,"")</f>
        <v>B</v>
      </c>
      <c r="I254" s="144" t="str">
        <f>IF(Commande!I264&lt;&gt;"",Commande!I264,"")</f>
        <v/>
      </c>
      <c r="J254" s="145" t="str">
        <f>IF(Commande!J264&lt;&gt;"",Commande!J264,"")</f>
        <v>S3B</v>
      </c>
      <c r="K254" s="141" t="str">
        <f>IF(Commande!K264&lt;&gt;"",Commande!K264,"")</f>
        <v/>
      </c>
      <c r="L254" s="141" t="str">
        <f>IF(Commande!L264&lt;&gt;"",Commande!L264,"")</f>
        <v>M3</v>
      </c>
      <c r="M254" s="145">
        <f>IF(Commande!M264&lt;&gt;"",Commande!M264,"")</f>
        <v>251</v>
      </c>
      <c r="N254" s="145"/>
      <c r="O254" s="17">
        <f>IF(Commande!O264&lt;&gt;"",Commande!O264,"")</f>
        <v>0</v>
      </c>
      <c r="P254" s="17">
        <f>IF(Commande!P264&lt;&gt;"",Commande!P264,"")</f>
        <v>0</v>
      </c>
      <c r="Q254" s="17">
        <f>IF(Commande!Q264&lt;&gt;"",Commande!Q264,"")</f>
        <v>0</v>
      </c>
      <c r="R254" s="146"/>
      <c r="S254" s="147"/>
      <c r="T254" s="147"/>
      <c r="U254" s="147"/>
    </row>
    <row r="255" spans="1:21" ht="20.100000000000001" customHeight="1">
      <c r="A255" s="148">
        <f>IF(Commande!A265&lt;&gt;"",Commande!A265,"")</f>
        <v>15302</v>
      </c>
      <c r="B255" s="149" t="str">
        <f>IF(Commande!B265&lt;&gt;"",Commande!B265,"")</f>
        <v>SAUGE GREGGI</v>
      </c>
      <c r="C255" s="149" t="str">
        <f>IF(Commande!C265&lt;&gt;"",Commande!C265,"")</f>
        <v>Bordeaux</v>
      </c>
      <c r="D255" s="150" t="str">
        <f>IF(Commande!D265&lt;&gt;"",Commande!D265,"")</f>
        <v>B</v>
      </c>
      <c r="E255" s="150" t="str">
        <f>IF(Commande!E265&lt;&gt;"",Commande!E265,"")</f>
        <v>M 3 cm X60</v>
      </c>
      <c r="F255" s="151">
        <f>IF(Commande!G265&lt;&gt;"",Commande!G265,"")</f>
        <v>30</v>
      </c>
      <c r="G255" s="151">
        <f>IF(Commande!F265&lt;&gt;"",Commande!F265,"")</f>
        <v>8</v>
      </c>
      <c r="H255" s="151" t="str">
        <f>IF(Commande!H265&lt;&gt;"",Commande!H265,"")</f>
        <v>B</v>
      </c>
      <c r="I255" s="152" t="str">
        <f>IF(Commande!I265&lt;&gt;"",Commande!I265,"")</f>
        <v/>
      </c>
      <c r="J255" s="149" t="str">
        <f>IF(Commande!J265&lt;&gt;"",Commande!J265,"")</f>
        <v>S3B</v>
      </c>
      <c r="K255" s="149" t="str">
        <f>IF(Commande!K265&lt;&gt;"",Commande!K265,"")</f>
        <v/>
      </c>
      <c r="L255" s="149" t="str">
        <f>IF(Commande!L265&lt;&gt;"",Commande!L265,"")</f>
        <v>M3</v>
      </c>
      <c r="M255" s="153">
        <f>IF(Commande!M265&lt;&gt;"",Commande!M265,"")</f>
        <v>252</v>
      </c>
      <c r="N255" s="153"/>
      <c r="O255" s="17">
        <f>IF(Commande!O265&lt;&gt;"",Commande!O265,"")</f>
        <v>0</v>
      </c>
      <c r="P255" s="17">
        <f>IF(Commande!P265&lt;&gt;"",Commande!P265,"")</f>
        <v>0</v>
      </c>
      <c r="Q255" s="17">
        <f>IF(Commande!Q265&lt;&gt;"",Commande!Q265,"")</f>
        <v>0</v>
      </c>
      <c r="R255" s="154"/>
      <c r="S255" s="155"/>
      <c r="T255" s="155"/>
      <c r="U255" s="155"/>
    </row>
    <row r="256" spans="1:21" ht="20.100000000000001" customHeight="1">
      <c r="A256" s="140">
        <f>IF(Commande!A266&lt;&gt;"",Commande!A266,"")</f>
        <v>22935</v>
      </c>
      <c r="B256" s="141" t="str">
        <f>IF(Commande!B266&lt;&gt;"",Commande!B266,"")</f>
        <v>SAUGE GREGGI</v>
      </c>
      <c r="C256" s="141" t="str">
        <f>IF(Commande!C266&lt;&gt;"",Commande!C266,"")</f>
        <v>Cherry lips</v>
      </c>
      <c r="D256" s="142" t="str">
        <f>IF(Commande!D266&lt;&gt;"",Commande!D266,"")</f>
        <v>B</v>
      </c>
      <c r="E256" s="142" t="str">
        <f>IF(Commande!E266&lt;&gt;"",Commande!E266,"")</f>
        <v>M 3 cm X60</v>
      </c>
      <c r="F256" s="143">
        <f>IF(Commande!G266&lt;&gt;"",Commande!G266,"")</f>
        <v>30</v>
      </c>
      <c r="G256" s="143">
        <f>IF(Commande!F266&lt;&gt;"",Commande!F266,"")</f>
        <v>8</v>
      </c>
      <c r="H256" s="143" t="str">
        <f>IF(Commande!H266&lt;&gt;"",Commande!H266,"")</f>
        <v>B</v>
      </c>
      <c r="I256" s="144">
        <f>IF(Commande!I266&lt;&gt;"",Commande!I266,"")</f>
        <v>0.09</v>
      </c>
      <c r="J256" s="145" t="str">
        <f>IF(Commande!J266&lt;&gt;"",Commande!J266,"")</f>
        <v>S3B</v>
      </c>
      <c r="K256" s="141" t="str">
        <f>IF(Commande!K266&lt;&gt;"",Commande!K266,"")</f>
        <v/>
      </c>
      <c r="L256" s="141" t="str">
        <f>IF(Commande!L266&lt;&gt;"",Commande!L266,"")</f>
        <v>M3</v>
      </c>
      <c r="M256" s="145">
        <f>IF(Commande!M266&lt;&gt;"",Commande!M266,"")</f>
        <v>253</v>
      </c>
      <c r="N256" s="145"/>
      <c r="O256" s="17">
        <f>IF(Commande!O266&lt;&gt;"",Commande!O266,"")</f>
        <v>0</v>
      </c>
      <c r="P256" s="17">
        <f>IF(Commande!P266&lt;&gt;"",Commande!P266,"")</f>
        <v>0</v>
      </c>
      <c r="Q256" s="17">
        <f>IF(Commande!Q266&lt;&gt;"",Commande!Q266,"")</f>
        <v>0</v>
      </c>
      <c r="R256" s="146"/>
      <c r="S256" s="147"/>
      <c r="T256" s="147"/>
      <c r="U256" s="147"/>
    </row>
    <row r="257" spans="1:21" ht="20.100000000000001" customHeight="1">
      <c r="A257" s="148">
        <f>IF(Commande!A267&lt;&gt;"",Commande!A267,"")</f>
        <v>25210</v>
      </c>
      <c r="B257" s="149" t="str">
        <f>IF(Commande!B267&lt;&gt;"",Commande!B267,"")</f>
        <v>SAUGE GREGGI</v>
      </c>
      <c r="C257" s="149" t="str">
        <f>IF(Commande!C267&lt;&gt;"",Commande!C267,"")</f>
        <v>Desert Blaze</v>
      </c>
      <c r="D257" s="150" t="str">
        <f>IF(Commande!D267&lt;&gt;"",Commande!D267,"")</f>
        <v>B</v>
      </c>
      <c r="E257" s="150" t="str">
        <f>IF(Commande!E267&lt;&gt;"",Commande!E267,"")</f>
        <v>M 3 cm X60</v>
      </c>
      <c r="F257" s="151">
        <f>IF(Commande!G267&lt;&gt;"",Commande!G267,"")</f>
        <v>30</v>
      </c>
      <c r="G257" s="151">
        <f>IF(Commande!F267&lt;&gt;"",Commande!F267,"")</f>
        <v>8</v>
      </c>
      <c r="H257" s="151" t="str">
        <f>IF(Commande!H267&lt;&gt;"",Commande!H267,"")</f>
        <v>B</v>
      </c>
      <c r="I257" s="152" t="str">
        <f>IF(Commande!I267&lt;&gt;"",Commande!I267,"")</f>
        <v/>
      </c>
      <c r="J257" s="149" t="str">
        <f>IF(Commande!J267&lt;&gt;"",Commande!J267,"")</f>
        <v>S3B</v>
      </c>
      <c r="K257" s="149" t="str">
        <f>IF(Commande!K267&lt;&gt;"",Commande!K267,"")</f>
        <v/>
      </c>
      <c r="L257" s="149" t="str">
        <f>IF(Commande!L267&lt;&gt;"",Commande!L267,"")</f>
        <v>M3</v>
      </c>
      <c r="M257" s="153">
        <f>IF(Commande!M267&lt;&gt;"",Commande!M267,"")</f>
        <v>254</v>
      </c>
      <c r="N257" s="153"/>
      <c r="O257" s="17">
        <f>IF(Commande!O267&lt;&gt;"",Commande!O267,"")</f>
        <v>0</v>
      </c>
      <c r="P257" s="17">
        <f>IF(Commande!P267&lt;&gt;"",Commande!P267,"")</f>
        <v>0</v>
      </c>
      <c r="Q257" s="17">
        <f>IF(Commande!Q267&lt;&gt;"",Commande!Q267,"")</f>
        <v>0</v>
      </c>
      <c r="R257" s="154"/>
      <c r="S257" s="155"/>
      <c r="T257" s="155"/>
      <c r="U257" s="155"/>
    </row>
    <row r="258" spans="1:21" ht="20.100000000000001" customHeight="1">
      <c r="A258" s="140">
        <f>IF(Commande!A268&lt;&gt;"",Commande!A268,"")</f>
        <v>10022</v>
      </c>
      <c r="B258" s="141" t="str">
        <f>IF(Commande!B268&lt;&gt;"",Commande!B268,"")</f>
        <v>SAUGE GREGGI</v>
      </c>
      <c r="C258" s="141" t="str">
        <f>IF(Commande!C268&lt;&gt;"",Commande!C268,"")</f>
        <v>Jaune</v>
      </c>
      <c r="D258" s="142" t="str">
        <f>IF(Commande!D268&lt;&gt;"",Commande!D268,"")</f>
        <v>B</v>
      </c>
      <c r="E258" s="142" t="str">
        <f>IF(Commande!E268&lt;&gt;"",Commande!E268,"")</f>
        <v>M 3 cm X60</v>
      </c>
      <c r="F258" s="143">
        <f>IF(Commande!G268&lt;&gt;"",Commande!G268,"")</f>
        <v>30</v>
      </c>
      <c r="G258" s="143">
        <f>IF(Commande!F268&lt;&gt;"",Commande!F268,"")</f>
        <v>8</v>
      </c>
      <c r="H258" s="143" t="str">
        <f>IF(Commande!H268&lt;&gt;"",Commande!H268,"")</f>
        <v>B</v>
      </c>
      <c r="I258" s="144" t="str">
        <f>IF(Commande!I268&lt;&gt;"",Commande!I268,"")</f>
        <v/>
      </c>
      <c r="J258" s="145" t="str">
        <f>IF(Commande!J268&lt;&gt;"",Commande!J268,"")</f>
        <v>S3B</v>
      </c>
      <c r="K258" s="141" t="str">
        <f>IF(Commande!K268&lt;&gt;"",Commande!K268,"")</f>
        <v/>
      </c>
      <c r="L258" s="141" t="str">
        <f>IF(Commande!L268&lt;&gt;"",Commande!L268,"")</f>
        <v>M3</v>
      </c>
      <c r="M258" s="145">
        <f>IF(Commande!M268&lt;&gt;"",Commande!M268,"")</f>
        <v>255</v>
      </c>
      <c r="N258" s="145"/>
      <c r="O258" s="17">
        <f>IF(Commande!O268&lt;&gt;"",Commande!O268,"")</f>
        <v>0</v>
      </c>
      <c r="P258" s="17">
        <f>IF(Commande!P268&lt;&gt;"",Commande!P268,"")</f>
        <v>0</v>
      </c>
      <c r="Q258" s="17">
        <f>IF(Commande!Q268&lt;&gt;"",Commande!Q268,"")</f>
        <v>0</v>
      </c>
      <c r="R258" s="146"/>
      <c r="S258" s="147"/>
      <c r="T258" s="147"/>
      <c r="U258" s="147"/>
    </row>
    <row r="259" spans="1:21" ht="20.100000000000001" customHeight="1">
      <c r="A259" s="148">
        <f>IF(Commande!A269&lt;&gt;"",Commande!A269,"")</f>
        <v>14499</v>
      </c>
      <c r="B259" s="149" t="str">
        <f>IF(Commande!B269&lt;&gt;"",Commande!B269,"")</f>
        <v>SAUGE GREGGI</v>
      </c>
      <c r="C259" s="149" t="str">
        <f>IF(Commande!C269&lt;&gt;"",Commande!C269,"")</f>
        <v>Joy</v>
      </c>
      <c r="D259" s="150" t="str">
        <f>IF(Commande!D269&lt;&gt;"",Commande!D269,"")</f>
        <v>B</v>
      </c>
      <c r="E259" s="150" t="str">
        <f>IF(Commande!E269&lt;&gt;"",Commande!E269,"")</f>
        <v>M 3 cm X60</v>
      </c>
      <c r="F259" s="151">
        <f>IF(Commande!G269&lt;&gt;"",Commande!G269,"")</f>
        <v>30</v>
      </c>
      <c r="G259" s="151">
        <f>IF(Commande!F269&lt;&gt;"",Commande!F269,"")</f>
        <v>8</v>
      </c>
      <c r="H259" s="151" t="str">
        <f>IF(Commande!H269&lt;&gt;"",Commande!H269,"")</f>
        <v>B</v>
      </c>
      <c r="I259" s="152" t="str">
        <f>IF(Commande!I269&lt;&gt;"",Commande!I269,"")</f>
        <v/>
      </c>
      <c r="J259" s="149" t="str">
        <f>IF(Commande!J269&lt;&gt;"",Commande!J269,"")</f>
        <v>S3B</v>
      </c>
      <c r="K259" s="149" t="str">
        <f>IF(Commande!K269&lt;&gt;"",Commande!K269,"")</f>
        <v/>
      </c>
      <c r="L259" s="149" t="str">
        <f>IF(Commande!L269&lt;&gt;"",Commande!L269,"")</f>
        <v>M3</v>
      </c>
      <c r="M259" s="153">
        <f>IF(Commande!M269&lt;&gt;"",Commande!M269,"")</f>
        <v>256</v>
      </c>
      <c r="N259" s="153"/>
      <c r="O259" s="17">
        <f>IF(Commande!O269&lt;&gt;"",Commande!O269,"")</f>
        <v>0</v>
      </c>
      <c r="P259" s="17">
        <f>IF(Commande!P269&lt;&gt;"",Commande!P269,"")</f>
        <v>0</v>
      </c>
      <c r="Q259" s="17">
        <f>IF(Commande!Q269&lt;&gt;"",Commande!Q269,"")</f>
        <v>0</v>
      </c>
      <c r="R259" s="154"/>
      <c r="S259" s="155"/>
      <c r="T259" s="155"/>
      <c r="U259" s="155"/>
    </row>
    <row r="260" spans="1:21" ht="20.100000000000001" customHeight="1">
      <c r="A260" s="140">
        <f>IF(Commande!A270&lt;&gt;"",Commande!A270,"")</f>
        <v>26021</v>
      </c>
      <c r="B260" s="141" t="str">
        <f>IF(Commande!B270&lt;&gt;"",Commande!B270,"")</f>
        <v>SAUGE GREGGI</v>
      </c>
      <c r="C260" s="141" t="str">
        <f>IF(Commande!C270&lt;&gt;"",Commande!C270,"")</f>
        <v>Lipstick</v>
      </c>
      <c r="D260" s="142" t="str">
        <f>IF(Commande!D270&lt;&gt;"",Commande!D270,"")</f>
        <v>B</v>
      </c>
      <c r="E260" s="142" t="str">
        <f>IF(Commande!E270&lt;&gt;"",Commande!E270,"")</f>
        <v>M 3 cm X60</v>
      </c>
      <c r="F260" s="143">
        <f>IF(Commande!G270&lt;&gt;"",Commande!G270,"")</f>
        <v>30</v>
      </c>
      <c r="G260" s="143">
        <f>IF(Commande!F270&lt;&gt;"",Commande!F270,"")</f>
        <v>8</v>
      </c>
      <c r="H260" s="143" t="str">
        <f>IF(Commande!H270&lt;&gt;"",Commande!H270,"")</f>
        <v>B</v>
      </c>
      <c r="I260" s="144" t="str">
        <f>IF(Commande!I270&lt;&gt;"",Commande!I270,"")</f>
        <v/>
      </c>
      <c r="J260" s="145" t="str">
        <f>IF(Commande!J270&lt;&gt;"",Commande!J270,"")</f>
        <v>S3B</v>
      </c>
      <c r="K260" s="141" t="str">
        <f>IF(Commande!K270&lt;&gt;"",Commande!K270,"")</f>
        <v/>
      </c>
      <c r="L260" s="141" t="str">
        <f>IF(Commande!L270&lt;&gt;"",Commande!L270,"")</f>
        <v>M3</v>
      </c>
      <c r="M260" s="145">
        <f>IF(Commande!M270&lt;&gt;"",Commande!M270,"")</f>
        <v>257</v>
      </c>
      <c r="N260" s="145"/>
      <c r="O260" s="17">
        <f>IF(Commande!O270&lt;&gt;"",Commande!O270,"")</f>
        <v>0</v>
      </c>
      <c r="P260" s="17">
        <f>IF(Commande!P270&lt;&gt;"",Commande!P270,"")</f>
        <v>0</v>
      </c>
      <c r="Q260" s="17">
        <f>IF(Commande!Q270&lt;&gt;"",Commande!Q270,"")</f>
        <v>0</v>
      </c>
      <c r="R260" s="146"/>
      <c r="S260" s="147"/>
      <c r="T260" s="147"/>
      <c r="U260" s="147"/>
    </row>
    <row r="261" spans="1:21" ht="20.100000000000001" customHeight="1">
      <c r="A261" s="148">
        <f>IF(Commande!A271&lt;&gt;"",Commande!A271,"")</f>
        <v>3770</v>
      </c>
      <c r="B261" s="149" t="str">
        <f>IF(Commande!B271&lt;&gt;"",Commande!B271,"")</f>
        <v>SAUGE GREGGI</v>
      </c>
      <c r="C261" s="149" t="str">
        <f>IF(Commande!C271&lt;&gt;"",Commande!C271,"")</f>
        <v>Rose intense</v>
      </c>
      <c r="D261" s="150" t="str">
        <f>IF(Commande!D271&lt;&gt;"",Commande!D271,"")</f>
        <v>B</v>
      </c>
      <c r="E261" s="150" t="str">
        <f>IF(Commande!E271&lt;&gt;"",Commande!E271,"")</f>
        <v>M 3 cm X60</v>
      </c>
      <c r="F261" s="151">
        <f>IF(Commande!G271&lt;&gt;"",Commande!G271,"")</f>
        <v>30</v>
      </c>
      <c r="G261" s="151">
        <f>IF(Commande!F271&lt;&gt;"",Commande!F271,"")</f>
        <v>8</v>
      </c>
      <c r="H261" s="151" t="str">
        <f>IF(Commande!H271&lt;&gt;"",Commande!H271,"")</f>
        <v>B</v>
      </c>
      <c r="I261" s="152" t="str">
        <f>IF(Commande!I271&lt;&gt;"",Commande!I271,"")</f>
        <v/>
      </c>
      <c r="J261" s="149" t="str">
        <f>IF(Commande!J271&lt;&gt;"",Commande!J271,"")</f>
        <v>S3B</v>
      </c>
      <c r="K261" s="149" t="str">
        <f>IF(Commande!K271&lt;&gt;"",Commande!K271,"")</f>
        <v/>
      </c>
      <c r="L261" s="149" t="str">
        <f>IF(Commande!L271&lt;&gt;"",Commande!L271,"")</f>
        <v>M3</v>
      </c>
      <c r="M261" s="153">
        <f>IF(Commande!M271&lt;&gt;"",Commande!M271,"")</f>
        <v>258</v>
      </c>
      <c r="N261" s="153"/>
      <c r="O261" s="17">
        <f>IF(Commande!O271&lt;&gt;"",Commande!O271,"")</f>
        <v>0</v>
      </c>
      <c r="P261" s="17">
        <f>IF(Commande!P271&lt;&gt;"",Commande!P271,"")</f>
        <v>0</v>
      </c>
      <c r="Q261" s="17">
        <f>IF(Commande!Q271&lt;&gt;"",Commande!Q271,"")</f>
        <v>0</v>
      </c>
      <c r="R261" s="154"/>
      <c r="S261" s="155"/>
      <c r="T261" s="155"/>
      <c r="U261" s="155"/>
    </row>
    <row r="262" spans="1:21" ht="20.100000000000001" customHeight="1">
      <c r="A262" s="140">
        <f>IF(Commande!A272&lt;&gt;"",Commande!A272,"")</f>
        <v>10023</v>
      </c>
      <c r="B262" s="141" t="str">
        <f>IF(Commande!B272&lt;&gt;"",Commande!B272,"")</f>
        <v>SAUGE GREGGI</v>
      </c>
      <c r="C262" s="141" t="str">
        <f>IF(Commande!C272&lt;&gt;"",Commande!C272,"")</f>
        <v>Saumon</v>
      </c>
      <c r="D262" s="142" t="str">
        <f>IF(Commande!D272&lt;&gt;"",Commande!D272,"")</f>
        <v>B</v>
      </c>
      <c r="E262" s="142" t="str">
        <f>IF(Commande!E272&lt;&gt;"",Commande!E272,"")</f>
        <v>M 3 cm X60</v>
      </c>
      <c r="F262" s="143">
        <f>IF(Commande!G272&lt;&gt;"",Commande!G272,"")</f>
        <v>30</v>
      </c>
      <c r="G262" s="143">
        <f>IF(Commande!F272&lt;&gt;"",Commande!F272,"")</f>
        <v>8</v>
      </c>
      <c r="H262" s="143" t="str">
        <f>IF(Commande!H272&lt;&gt;"",Commande!H272,"")</f>
        <v>B</v>
      </c>
      <c r="I262" s="144" t="str">
        <f>IF(Commande!I272&lt;&gt;"",Commande!I272,"")</f>
        <v/>
      </c>
      <c r="J262" s="145" t="str">
        <f>IF(Commande!J272&lt;&gt;"",Commande!J272,"")</f>
        <v>S3B</v>
      </c>
      <c r="K262" s="141" t="str">
        <f>IF(Commande!K272&lt;&gt;"",Commande!K272,"")</f>
        <v/>
      </c>
      <c r="L262" s="141" t="str">
        <f>IF(Commande!L272&lt;&gt;"",Commande!L272,"")</f>
        <v>M3</v>
      </c>
      <c r="M262" s="145">
        <f>IF(Commande!M272&lt;&gt;"",Commande!M272,"")</f>
        <v>259</v>
      </c>
      <c r="N262" s="145"/>
      <c r="O262" s="17">
        <f>IF(Commande!O272&lt;&gt;"",Commande!O272,"")</f>
        <v>0</v>
      </c>
      <c r="P262" s="17">
        <f>IF(Commande!P272&lt;&gt;"",Commande!P272,"")</f>
        <v>0</v>
      </c>
      <c r="Q262" s="17">
        <f>IF(Commande!Q272&lt;&gt;"",Commande!Q272,"")</f>
        <v>0</v>
      </c>
      <c r="R262" s="146"/>
      <c r="S262" s="147"/>
      <c r="T262" s="147"/>
      <c r="U262" s="147"/>
    </row>
    <row r="263" spans="1:21" ht="20.100000000000001" customHeight="1">
      <c r="A263" s="148">
        <f>IF(Commande!A273&lt;&gt;"",Commande!A273,"")</f>
        <v>10024</v>
      </c>
      <c r="B263" s="149" t="str">
        <f>IF(Commande!B273&lt;&gt;"",Commande!B273,"")</f>
        <v>SAUGE GREGGI</v>
      </c>
      <c r="C263" s="149" t="str">
        <f>IF(Commande!C273&lt;&gt;"",Commande!C273,"")</f>
        <v>Variées</v>
      </c>
      <c r="D263" s="150" t="str">
        <f>IF(Commande!D273&lt;&gt;"",Commande!D273,"")</f>
        <v>B</v>
      </c>
      <c r="E263" s="150" t="str">
        <f>IF(Commande!E273&lt;&gt;"",Commande!E273,"")</f>
        <v>M 3 cm X60</v>
      </c>
      <c r="F263" s="151">
        <f>IF(Commande!G273&lt;&gt;"",Commande!G273,"")</f>
        <v>30</v>
      </c>
      <c r="G263" s="151">
        <f>IF(Commande!F273&lt;&gt;"",Commande!F273,"")</f>
        <v>8</v>
      </c>
      <c r="H263" s="151" t="str">
        <f>IF(Commande!H273&lt;&gt;"",Commande!H273,"")</f>
        <v>B</v>
      </c>
      <c r="I263" s="152" t="str">
        <f>IF(Commande!I273&lt;&gt;"",Commande!I273,"")</f>
        <v/>
      </c>
      <c r="J263" s="149" t="str">
        <f>IF(Commande!J273&lt;&gt;"",Commande!J273,"")</f>
        <v>S3B</v>
      </c>
      <c r="K263" s="149" t="str">
        <f>IF(Commande!K273&lt;&gt;"",Commande!K273,"")</f>
        <v/>
      </c>
      <c r="L263" s="149" t="str">
        <f>IF(Commande!L273&lt;&gt;"",Commande!L273,"")</f>
        <v>M3</v>
      </c>
      <c r="M263" s="153">
        <f>IF(Commande!M273&lt;&gt;"",Commande!M273,"")</f>
        <v>260</v>
      </c>
      <c r="N263" s="153"/>
      <c r="O263" s="17">
        <f>IF(Commande!O273&lt;&gt;"",Commande!O273,"")</f>
        <v>0</v>
      </c>
      <c r="P263" s="17">
        <f>IF(Commande!P273&lt;&gt;"",Commande!P273,"")</f>
        <v>0</v>
      </c>
      <c r="Q263" s="17">
        <f>IF(Commande!Q273&lt;&gt;"",Commande!Q273,"")</f>
        <v>0</v>
      </c>
      <c r="R263" s="154"/>
      <c r="S263" s="155"/>
      <c r="T263" s="155"/>
      <c r="U263" s="155"/>
    </row>
    <row r="264" spans="1:21" ht="24" customHeight="1">
      <c r="A264" s="140">
        <f>IF(Commande!A274&lt;&gt;"",Commande!A274,"")</f>
        <v>26322</v>
      </c>
      <c r="B264" s="141" t="str">
        <f>IF(Commande!B274&lt;&gt;"",Commande!B274,"")</f>
        <v>SAUGE GREGGI COMPACT TANAMI</v>
      </c>
      <c r="C264" s="141" t="str">
        <f>IF(Commande!C274&lt;&gt;"",Commande!C274,"")</f>
        <v>Blue</v>
      </c>
      <c r="D264" s="142" t="str">
        <f>IF(Commande!D274&lt;&gt;"",Commande!D274,"")</f>
        <v>B</v>
      </c>
      <c r="E264" s="142" t="str">
        <f>IF(Commande!E274&lt;&gt;"",Commande!E274,"")</f>
        <v>M 3 cm X60</v>
      </c>
      <c r="F264" s="143">
        <f>IF(Commande!G274&lt;&gt;"",Commande!G274,"")</f>
        <v>30</v>
      </c>
      <c r="G264" s="143">
        <f>IF(Commande!F274&lt;&gt;"",Commande!F274,"")</f>
        <v>8</v>
      </c>
      <c r="H264" s="143" t="str">
        <f>IF(Commande!H274&lt;&gt;"",Commande!H274,"")</f>
        <v>B</v>
      </c>
      <c r="I264" s="144">
        <f>IF(Commande!I274&lt;&gt;"",Commande!I274,"")</f>
        <v>0.05</v>
      </c>
      <c r="J264" s="145" t="str">
        <f>IF(Commande!J274&lt;&gt;"",Commande!J274,"")</f>
        <v>S3B</v>
      </c>
      <c r="K264" s="141" t="str">
        <f>IF(Commande!K274&lt;&gt;"",Commande!K274,"")</f>
        <v/>
      </c>
      <c r="L264" s="141" t="str">
        <f>IF(Commande!L274&lt;&gt;"",Commande!L274,"")</f>
        <v>M3</v>
      </c>
      <c r="M264" s="145">
        <f>IF(Commande!M274&lt;&gt;"",Commande!M274,"")</f>
        <v>261</v>
      </c>
      <c r="N264" s="145"/>
      <c r="O264" s="17">
        <f>IF(Commande!O274&lt;&gt;"",Commande!O274,"")</f>
        <v>0</v>
      </c>
      <c r="P264" s="17">
        <f>IF(Commande!P274&lt;&gt;"",Commande!P274,"")</f>
        <v>0</v>
      </c>
      <c r="Q264" s="17">
        <f>IF(Commande!Q274&lt;&gt;"",Commande!Q274,"")</f>
        <v>0</v>
      </c>
      <c r="R264" s="146"/>
      <c r="S264" s="147"/>
      <c r="T264" s="147"/>
      <c r="U264" s="147"/>
    </row>
    <row r="265" spans="1:21" ht="24" customHeight="1">
      <c r="A265" s="148">
        <f>IF(Commande!A275&lt;&gt;"",Commande!A275,"")</f>
        <v>26095</v>
      </c>
      <c r="B265" s="149" t="str">
        <f>IF(Commande!B275&lt;&gt;"",Commande!B275,"")</f>
        <v>SAUGE GREGGI COMPACT TANAMI</v>
      </c>
      <c r="C265" s="149" t="str">
        <f>IF(Commande!C275&lt;&gt;"",Commande!C275,"")</f>
        <v>Purple</v>
      </c>
      <c r="D265" s="150" t="str">
        <f>IF(Commande!D275&lt;&gt;"",Commande!D275,"")</f>
        <v>B</v>
      </c>
      <c r="E265" s="150" t="str">
        <f>IF(Commande!E275&lt;&gt;"",Commande!E275,"")</f>
        <v>M 3 cm X60</v>
      </c>
      <c r="F265" s="151">
        <f>IF(Commande!G275&lt;&gt;"",Commande!G275,"")</f>
        <v>30</v>
      </c>
      <c r="G265" s="151">
        <f>IF(Commande!F275&lt;&gt;"",Commande!F275,"")</f>
        <v>8</v>
      </c>
      <c r="H265" s="151" t="str">
        <f>IF(Commande!H275&lt;&gt;"",Commande!H275,"")</f>
        <v>B</v>
      </c>
      <c r="I265" s="152">
        <f>IF(Commande!I275&lt;&gt;"",Commande!I275,"")</f>
        <v>0.05</v>
      </c>
      <c r="J265" s="149" t="str">
        <f>IF(Commande!J275&lt;&gt;"",Commande!J275,"")</f>
        <v>S3B</v>
      </c>
      <c r="K265" s="149" t="str">
        <f>IF(Commande!K275&lt;&gt;"",Commande!K275,"")</f>
        <v/>
      </c>
      <c r="L265" s="149" t="str">
        <f>IF(Commande!L275&lt;&gt;"",Commande!L275,"")</f>
        <v>M3</v>
      </c>
      <c r="M265" s="153">
        <f>IF(Commande!M275&lt;&gt;"",Commande!M275,"")</f>
        <v>262</v>
      </c>
      <c r="N265" s="153"/>
      <c r="O265" s="17">
        <f>IF(Commande!O275&lt;&gt;"",Commande!O275,"")</f>
        <v>0</v>
      </c>
      <c r="P265" s="17">
        <f>IF(Commande!P275&lt;&gt;"",Commande!P275,"")</f>
        <v>0</v>
      </c>
      <c r="Q265" s="17">
        <f>IF(Commande!Q275&lt;&gt;"",Commande!Q275,"")</f>
        <v>0</v>
      </c>
      <c r="R265" s="154"/>
      <c r="S265" s="155"/>
      <c r="T265" s="155"/>
      <c r="U265" s="155"/>
    </row>
    <row r="266" spans="1:21" ht="24" customHeight="1">
      <c r="A266" s="140">
        <f>IF(Commande!A276&lt;&gt;"",Commande!A276,"")</f>
        <v>26097</v>
      </c>
      <c r="B266" s="141" t="str">
        <f>IF(Commande!B276&lt;&gt;"",Commande!B276,"")</f>
        <v>SAUGE GREGGI COMPACT TANAMI</v>
      </c>
      <c r="C266" s="141" t="str">
        <f>IF(Commande!C276&lt;&gt;"",Commande!C276,"")</f>
        <v>Red</v>
      </c>
      <c r="D266" s="142" t="str">
        <f>IF(Commande!D276&lt;&gt;"",Commande!D276,"")</f>
        <v>B</v>
      </c>
      <c r="E266" s="142" t="str">
        <f>IF(Commande!E276&lt;&gt;"",Commande!E276,"")</f>
        <v>M 3 cm X60</v>
      </c>
      <c r="F266" s="143">
        <f>IF(Commande!G276&lt;&gt;"",Commande!G276,"")</f>
        <v>30</v>
      </c>
      <c r="G266" s="143">
        <f>IF(Commande!F276&lt;&gt;"",Commande!F276,"")</f>
        <v>8</v>
      </c>
      <c r="H266" s="143" t="str">
        <f>IF(Commande!H276&lt;&gt;"",Commande!H276,"")</f>
        <v>B</v>
      </c>
      <c r="I266" s="144">
        <f>IF(Commande!I276&lt;&gt;"",Commande!I276,"")</f>
        <v>0.05</v>
      </c>
      <c r="J266" s="145" t="str">
        <f>IF(Commande!J276&lt;&gt;"",Commande!J276,"")</f>
        <v>S3B</v>
      </c>
      <c r="K266" s="141" t="str">
        <f>IF(Commande!K276&lt;&gt;"",Commande!K276,"")</f>
        <v/>
      </c>
      <c r="L266" s="141" t="str">
        <f>IF(Commande!L276&lt;&gt;"",Commande!L276,"")</f>
        <v>M3</v>
      </c>
      <c r="M266" s="145">
        <f>IF(Commande!M276&lt;&gt;"",Commande!M276,"")</f>
        <v>263</v>
      </c>
      <c r="N266" s="145"/>
      <c r="O266" s="17">
        <f>IF(Commande!O276&lt;&gt;"",Commande!O276,"")</f>
        <v>0</v>
      </c>
      <c r="P266" s="17">
        <f>IF(Commande!P276&lt;&gt;"",Commande!P276,"")</f>
        <v>0</v>
      </c>
      <c r="Q266" s="17">
        <f>IF(Commande!Q276&lt;&gt;"",Commande!Q276,"")</f>
        <v>0</v>
      </c>
      <c r="R266" s="146"/>
      <c r="S266" s="147"/>
      <c r="T266" s="147"/>
      <c r="U266" s="147"/>
    </row>
    <row r="267" spans="1:21" ht="24" customHeight="1">
      <c r="A267" s="148">
        <f>IF(Commande!A277&lt;&gt;"",Commande!A277,"")</f>
        <v>26323</v>
      </c>
      <c r="B267" s="149" t="str">
        <f>IF(Commande!B277&lt;&gt;"",Commande!B277,"")</f>
        <v>SAUGE GREGGI COMPACT TANAMI</v>
      </c>
      <c r="C267" s="149" t="str">
        <f>IF(Commande!C277&lt;&gt;"",Commande!C277,"")</f>
        <v>Rose</v>
      </c>
      <c r="D267" s="150" t="str">
        <f>IF(Commande!D277&lt;&gt;"",Commande!D277,"")</f>
        <v>B</v>
      </c>
      <c r="E267" s="150" t="str">
        <f>IF(Commande!E277&lt;&gt;"",Commande!E277,"")</f>
        <v>M 3 cm X60</v>
      </c>
      <c r="F267" s="151">
        <f>IF(Commande!G277&lt;&gt;"",Commande!G277,"")</f>
        <v>30</v>
      </c>
      <c r="G267" s="151">
        <f>IF(Commande!F277&lt;&gt;"",Commande!F277,"")</f>
        <v>8</v>
      </c>
      <c r="H267" s="151" t="str">
        <f>IF(Commande!H277&lt;&gt;"",Commande!H277,"")</f>
        <v>B</v>
      </c>
      <c r="I267" s="152">
        <f>IF(Commande!I277&lt;&gt;"",Commande!I277,"")</f>
        <v>0.05</v>
      </c>
      <c r="J267" s="149" t="str">
        <f>IF(Commande!J277&lt;&gt;"",Commande!J277,"")</f>
        <v>S3B</v>
      </c>
      <c r="K267" s="149" t="str">
        <f>IF(Commande!K277&lt;&gt;"",Commande!K277,"")</f>
        <v/>
      </c>
      <c r="L267" s="149" t="str">
        <f>IF(Commande!L277&lt;&gt;"",Commande!L277,"")</f>
        <v>M3</v>
      </c>
      <c r="M267" s="153">
        <f>IF(Commande!M277&lt;&gt;"",Commande!M277,"")</f>
        <v>264</v>
      </c>
      <c r="N267" s="153"/>
      <c r="O267" s="17">
        <f>IF(Commande!O277&lt;&gt;"",Commande!O277,"")</f>
        <v>0</v>
      </c>
      <c r="P267" s="17">
        <f>IF(Commande!P277&lt;&gt;"",Commande!P277,"")</f>
        <v>0</v>
      </c>
      <c r="Q267" s="17">
        <f>IF(Commande!Q277&lt;&gt;"",Commande!Q277,"")</f>
        <v>0</v>
      </c>
      <c r="R267" s="154"/>
      <c r="S267" s="155"/>
      <c r="T267" s="155"/>
      <c r="U267" s="155"/>
    </row>
    <row r="268" spans="1:21" ht="24" customHeight="1">
      <c r="A268" s="140">
        <f>IF(Commande!A278&lt;&gt;"",Commande!A278,"")</f>
        <v>26098</v>
      </c>
      <c r="B268" s="141" t="str">
        <f>IF(Commande!B278&lt;&gt;"",Commande!B278,"")</f>
        <v>SAUGE GREGGI COMPACT TANAMI</v>
      </c>
      <c r="C268" s="141" t="str">
        <f>IF(Commande!C278&lt;&gt;"",Commande!C278,"")</f>
        <v>Salmon</v>
      </c>
      <c r="D268" s="142" t="str">
        <f>IF(Commande!D278&lt;&gt;"",Commande!D278,"")</f>
        <v>B</v>
      </c>
      <c r="E268" s="142" t="str">
        <f>IF(Commande!E278&lt;&gt;"",Commande!E278,"")</f>
        <v>M 3 cm X60</v>
      </c>
      <c r="F268" s="143">
        <f>IF(Commande!G278&lt;&gt;"",Commande!G278,"")</f>
        <v>30</v>
      </c>
      <c r="G268" s="143">
        <f>IF(Commande!F278&lt;&gt;"",Commande!F278,"")</f>
        <v>8</v>
      </c>
      <c r="H268" s="143" t="str">
        <f>IF(Commande!H278&lt;&gt;"",Commande!H278,"")</f>
        <v>B</v>
      </c>
      <c r="I268" s="144">
        <f>IF(Commande!I278&lt;&gt;"",Commande!I278,"")</f>
        <v>0.05</v>
      </c>
      <c r="J268" s="145" t="str">
        <f>IF(Commande!J278&lt;&gt;"",Commande!J278,"")</f>
        <v>S3B</v>
      </c>
      <c r="K268" s="141" t="str">
        <f>IF(Commande!K278&lt;&gt;"",Commande!K278,"")</f>
        <v/>
      </c>
      <c r="L268" s="141" t="str">
        <f>IF(Commande!L278&lt;&gt;"",Commande!L278,"")</f>
        <v>M3</v>
      </c>
      <c r="M268" s="145">
        <f>IF(Commande!M278&lt;&gt;"",Commande!M278,"")</f>
        <v>265</v>
      </c>
      <c r="N268" s="145"/>
      <c r="O268" s="17">
        <f>IF(Commande!O278&lt;&gt;"",Commande!O278,"")</f>
        <v>0</v>
      </c>
      <c r="P268" s="17">
        <f>IF(Commande!P278&lt;&gt;"",Commande!P278,"")</f>
        <v>0</v>
      </c>
      <c r="Q268" s="17">
        <f>IF(Commande!Q278&lt;&gt;"",Commande!Q278,"")</f>
        <v>0</v>
      </c>
      <c r="R268" s="146"/>
      <c r="S268" s="147"/>
      <c r="T268" s="147"/>
      <c r="U268" s="147"/>
    </row>
    <row r="269" spans="1:21" ht="24" customHeight="1">
      <c r="A269" s="148">
        <f>IF(Commande!A279&lt;&gt;"",Commande!A279,"")</f>
        <v>26099</v>
      </c>
      <c r="B269" s="149" t="str">
        <f>IF(Commande!B279&lt;&gt;"",Commande!B279,"")</f>
        <v>SAUGE GREGGI COMPACT TANAMI</v>
      </c>
      <c r="C269" s="149" t="str">
        <f>IF(Commande!C279&lt;&gt;"",Commande!C279,"")</f>
        <v>White</v>
      </c>
      <c r="D269" s="150" t="str">
        <f>IF(Commande!D279&lt;&gt;"",Commande!D279,"")</f>
        <v>B</v>
      </c>
      <c r="E269" s="150" t="str">
        <f>IF(Commande!E279&lt;&gt;"",Commande!E279,"")</f>
        <v>M 3 cm X60</v>
      </c>
      <c r="F269" s="151">
        <f>IF(Commande!G279&lt;&gt;"",Commande!G279,"")</f>
        <v>30</v>
      </c>
      <c r="G269" s="151">
        <f>IF(Commande!F279&lt;&gt;"",Commande!F279,"")</f>
        <v>8</v>
      </c>
      <c r="H269" s="151" t="str">
        <f>IF(Commande!H279&lt;&gt;"",Commande!H279,"")</f>
        <v>B</v>
      </c>
      <c r="I269" s="152">
        <f>IF(Commande!I279&lt;&gt;"",Commande!I279,"")</f>
        <v>0.05</v>
      </c>
      <c r="J269" s="149" t="str">
        <f>IF(Commande!J279&lt;&gt;"",Commande!J279,"")</f>
        <v>S3B</v>
      </c>
      <c r="K269" s="149" t="str">
        <f>IF(Commande!K279&lt;&gt;"",Commande!K279,"")</f>
        <v/>
      </c>
      <c r="L269" s="149" t="str">
        <f>IF(Commande!L279&lt;&gt;"",Commande!L279,"")</f>
        <v>M3</v>
      </c>
      <c r="M269" s="153">
        <f>IF(Commande!M279&lt;&gt;"",Commande!M279,"")</f>
        <v>266</v>
      </c>
      <c r="N269" s="153"/>
      <c r="O269" s="17">
        <f>IF(Commande!O279&lt;&gt;"",Commande!O279,"")</f>
        <v>0</v>
      </c>
      <c r="P269" s="17">
        <f>IF(Commande!P279&lt;&gt;"",Commande!P279,"")</f>
        <v>0</v>
      </c>
      <c r="Q269" s="17">
        <f>IF(Commande!Q279&lt;&gt;"",Commande!Q279,"")</f>
        <v>0</v>
      </c>
      <c r="R269" s="154"/>
      <c r="S269" s="155"/>
      <c r="T269" s="155"/>
      <c r="U269" s="155"/>
    </row>
    <row r="270" spans="1:21" ht="24" customHeight="1">
      <c r="A270" s="140">
        <f>IF(Commande!A280&lt;&gt;"",Commande!A280,"")</f>
        <v>26137</v>
      </c>
      <c r="B270" s="141" t="str">
        <f>IF(Commande!B280&lt;&gt;"",Commande!B280,"")</f>
        <v>SAUGE GREGGI COMPACT TANAMI</v>
      </c>
      <c r="C270" s="141" t="str">
        <f>IF(Commande!C280&lt;&gt;"",Commande!C280,"")</f>
        <v>Variées</v>
      </c>
      <c r="D270" s="142" t="str">
        <f>IF(Commande!D280&lt;&gt;"",Commande!D280,"")</f>
        <v>B</v>
      </c>
      <c r="E270" s="142" t="str">
        <f>IF(Commande!E280&lt;&gt;"",Commande!E280,"")</f>
        <v>M 3 cm X60</v>
      </c>
      <c r="F270" s="143">
        <f>IF(Commande!G280&lt;&gt;"",Commande!G280,"")</f>
        <v>30</v>
      </c>
      <c r="G270" s="143">
        <f>IF(Commande!F280&lt;&gt;"",Commande!F280,"")</f>
        <v>8</v>
      </c>
      <c r="H270" s="143" t="str">
        <f>IF(Commande!H280&lt;&gt;"",Commande!H280,"")</f>
        <v>B</v>
      </c>
      <c r="I270" s="144">
        <f>IF(Commande!I280&lt;&gt;"",Commande!I280,"")</f>
        <v>0.05</v>
      </c>
      <c r="J270" s="145" t="str">
        <f>IF(Commande!J280&lt;&gt;"",Commande!J280,"")</f>
        <v>S3B</v>
      </c>
      <c r="K270" s="141" t="str">
        <f>IF(Commande!K280&lt;&gt;"",Commande!K280,"")</f>
        <v/>
      </c>
      <c r="L270" s="141" t="str">
        <f>IF(Commande!L280&lt;&gt;"",Commande!L280,"")</f>
        <v>M3</v>
      </c>
      <c r="M270" s="145">
        <f>IF(Commande!M280&lt;&gt;"",Commande!M280,"")</f>
        <v>267</v>
      </c>
      <c r="N270" s="145"/>
      <c r="O270" s="17">
        <f>IF(Commande!O280&lt;&gt;"",Commande!O280,"")</f>
        <v>0</v>
      </c>
      <c r="P270" s="17">
        <f>IF(Commande!P280&lt;&gt;"",Commande!P280,"")</f>
        <v>0</v>
      </c>
      <c r="Q270" s="17">
        <f>IF(Commande!Q280&lt;&gt;"",Commande!Q280,"")</f>
        <v>0</v>
      </c>
      <c r="R270" s="146"/>
      <c r="S270" s="147"/>
      <c r="T270" s="147"/>
      <c r="U270" s="147"/>
    </row>
    <row r="271" spans="1:21" ht="20.100000000000001" customHeight="1">
      <c r="A271" s="148">
        <f>IF(Commande!A281&lt;&gt;"",Commande!A281,"")</f>
        <v>23417</v>
      </c>
      <c r="B271" s="149" t="str">
        <f>IF(Commande!B281&lt;&gt;"",Commande!B281,"")</f>
        <v>SAUGE NEMOROSA</v>
      </c>
      <c r="C271" s="149" t="str">
        <f>IF(Commande!C281&lt;&gt;"",Commande!C281,"")</f>
        <v>Apex Blue</v>
      </c>
      <c r="D271" s="150" t="str">
        <f>IF(Commande!D281&lt;&gt;"",Commande!D281,"")</f>
        <v>B</v>
      </c>
      <c r="E271" s="150" t="str">
        <f>IF(Commande!E281&lt;&gt;"",Commande!E281,"")</f>
        <v>M 3 cm X60</v>
      </c>
      <c r="F271" s="151">
        <f>IF(Commande!G281&lt;&gt;"",Commande!G281,"")</f>
        <v>30</v>
      </c>
      <c r="G271" s="151">
        <f>IF(Commande!F281&lt;&gt;"",Commande!F281,"")</f>
        <v>6</v>
      </c>
      <c r="H271" s="151" t="str">
        <f>IF(Commande!H281&lt;&gt;"",Commande!H281,"")</f>
        <v>A</v>
      </c>
      <c r="I271" s="152">
        <f>IF(Commande!I281&lt;&gt;"",Commande!I281,"")</f>
        <v>0.08</v>
      </c>
      <c r="J271" s="149" t="str">
        <f>IF(Commande!J281&lt;&gt;"",Commande!J281,"")</f>
        <v>S7</v>
      </c>
      <c r="K271" s="149" t="str">
        <f>IF(Commande!K281&lt;&gt;"",Commande!K281,"")</f>
        <v/>
      </c>
      <c r="L271" s="149" t="str">
        <f>IF(Commande!L281&lt;&gt;"",Commande!L281,"")</f>
        <v>M3</v>
      </c>
      <c r="M271" s="153">
        <f>IF(Commande!M281&lt;&gt;"",Commande!M281,"")</f>
        <v>268</v>
      </c>
      <c r="N271" s="153"/>
      <c r="O271" s="17">
        <f>IF(Commande!O281&lt;&gt;"",Commande!O281,"")</f>
        <v>0</v>
      </c>
      <c r="P271" s="17">
        <f>IF(Commande!P281&lt;&gt;"",Commande!P281,"")</f>
        <v>0</v>
      </c>
      <c r="Q271" s="17">
        <f>IF(Commande!Q281&lt;&gt;"",Commande!Q281,"")</f>
        <v>0</v>
      </c>
      <c r="R271" s="154"/>
      <c r="S271" s="155"/>
      <c r="T271" s="155"/>
      <c r="U271" s="155"/>
    </row>
    <row r="272" spans="1:21" ht="20.100000000000001" customHeight="1">
      <c r="A272" s="140">
        <f>IF(Commande!A282&lt;&gt;"",Commande!A282,"")</f>
        <v>23418</v>
      </c>
      <c r="B272" s="141" t="str">
        <f>IF(Commande!B282&lt;&gt;"",Commande!B282,"")</f>
        <v>SAUGE NEMOROSA</v>
      </c>
      <c r="C272" s="141" t="str">
        <f>IF(Commande!C282&lt;&gt;"",Commande!C282,"")</f>
        <v>Apex Pink</v>
      </c>
      <c r="D272" s="142" t="str">
        <f>IF(Commande!D282&lt;&gt;"",Commande!D282,"")</f>
        <v>B</v>
      </c>
      <c r="E272" s="142" t="str">
        <f>IF(Commande!E282&lt;&gt;"",Commande!E282,"")</f>
        <v>M 3 cm X60</v>
      </c>
      <c r="F272" s="143">
        <f>IF(Commande!G282&lt;&gt;"",Commande!G282,"")</f>
        <v>30</v>
      </c>
      <c r="G272" s="143">
        <f>IF(Commande!F282&lt;&gt;"",Commande!F282,"")</f>
        <v>6</v>
      </c>
      <c r="H272" s="143" t="str">
        <f>IF(Commande!H282&lt;&gt;"",Commande!H282,"")</f>
        <v>A</v>
      </c>
      <c r="I272" s="144">
        <f>IF(Commande!I282&lt;&gt;"",Commande!I282,"")</f>
        <v>0.08</v>
      </c>
      <c r="J272" s="145" t="str">
        <f>IF(Commande!J282&lt;&gt;"",Commande!J282,"")</f>
        <v>S7</v>
      </c>
      <c r="K272" s="141" t="str">
        <f>IF(Commande!K282&lt;&gt;"",Commande!K282,"")</f>
        <v/>
      </c>
      <c r="L272" s="141" t="str">
        <f>IF(Commande!L282&lt;&gt;"",Commande!L282,"")</f>
        <v>M3</v>
      </c>
      <c r="M272" s="145">
        <f>IF(Commande!M282&lt;&gt;"",Commande!M282,"")</f>
        <v>269</v>
      </c>
      <c r="N272" s="145"/>
      <c r="O272" s="17">
        <f>IF(Commande!O282&lt;&gt;"",Commande!O282,"")</f>
        <v>0</v>
      </c>
      <c r="P272" s="17">
        <f>IF(Commande!P282&lt;&gt;"",Commande!P282,"")</f>
        <v>0</v>
      </c>
      <c r="Q272" s="17">
        <f>IF(Commande!Q282&lt;&gt;"",Commande!Q282,"")</f>
        <v>0</v>
      </c>
      <c r="R272" s="146"/>
      <c r="S272" s="147"/>
      <c r="T272" s="147"/>
      <c r="U272" s="147"/>
    </row>
    <row r="273" spans="1:21" ht="20.100000000000001" customHeight="1">
      <c r="A273" s="148">
        <f>IF(Commande!A283&lt;&gt;"",Commande!A283,"")</f>
        <v>25932</v>
      </c>
      <c r="B273" s="149" t="str">
        <f>IF(Commande!B283&lt;&gt;"",Commande!B283,"")</f>
        <v>SAXIFRAGE</v>
      </c>
      <c r="C273" s="149" t="str">
        <f>IF(Commande!C283&lt;&gt;"",Commande!C283,"")</f>
        <v>Arendsii Rouge</v>
      </c>
      <c r="D273" s="150" t="str">
        <f>IF(Commande!D283&lt;&gt;"",Commande!D283,"")</f>
        <v>S</v>
      </c>
      <c r="E273" s="150" t="str">
        <f>IF(Commande!E283&lt;&gt;"",Commande!E283,"")</f>
        <v>M 3 cm X60</v>
      </c>
      <c r="F273" s="151">
        <f>IF(Commande!G283&lt;&gt;"",Commande!G283,"")</f>
        <v>30</v>
      </c>
      <c r="G273" s="151">
        <f>IF(Commande!F283&lt;&gt;"",Commande!F283,"")</f>
        <v>14</v>
      </c>
      <c r="H273" s="151" t="str">
        <f>IF(Commande!H283&lt;&gt;"",Commande!H283,"")</f>
        <v>H</v>
      </c>
      <c r="I273" s="152" t="str">
        <f>IF(Commande!I283&lt;&gt;"",Commande!I283,"")</f>
        <v/>
      </c>
      <c r="J273" s="149" t="str">
        <f>IF(Commande!J283&lt;&gt;"",Commande!J283,"")</f>
        <v>S3B</v>
      </c>
      <c r="K273" s="149" t="str">
        <f>IF(Commande!K283&lt;&gt;"",Commande!K283,"")</f>
        <v/>
      </c>
      <c r="L273" s="149" t="str">
        <f>IF(Commande!L283&lt;&gt;"",Commande!L283,"")</f>
        <v>M3</v>
      </c>
      <c r="M273" s="153">
        <f>IF(Commande!M283&lt;&gt;"",Commande!M283,"")</f>
        <v>270</v>
      </c>
      <c r="N273" s="153"/>
      <c r="O273" s="17">
        <f>IF(Commande!O283&lt;&gt;"",Commande!O283,"")</f>
        <v>0</v>
      </c>
      <c r="P273" s="17">
        <f>IF(Commande!P283&lt;&gt;"",Commande!P283,"")</f>
        <v>0</v>
      </c>
      <c r="Q273" s="17">
        <f>IF(Commande!Q283&lt;&gt;"",Commande!Q283,"")</f>
        <v>0</v>
      </c>
      <c r="R273" s="154"/>
      <c r="S273" s="155"/>
      <c r="T273" s="155"/>
      <c r="U273" s="155"/>
    </row>
    <row r="274" spans="1:21" ht="20.100000000000001" customHeight="1">
      <c r="A274" s="140">
        <f>IF(Commande!A284&lt;&gt;"",Commande!A284,"")</f>
        <v>25933</v>
      </c>
      <c r="B274" s="141" t="str">
        <f>IF(Commande!B284&lt;&gt;"",Commande!B284,"")</f>
        <v>SCABIEUSE COLUMBARIA</v>
      </c>
      <c r="C274" s="141" t="str">
        <f>IF(Commande!C284&lt;&gt;"",Commande!C284,"")</f>
        <v xml:space="preserve">Pink Mist                   </v>
      </c>
      <c r="D274" s="142" t="str">
        <f>IF(Commande!D284&lt;&gt;"",Commande!D284,"")</f>
        <v>B</v>
      </c>
      <c r="E274" s="142" t="str">
        <f>IF(Commande!E284&lt;&gt;"",Commande!E284,"")</f>
        <v>M 3 cm X60</v>
      </c>
      <c r="F274" s="143">
        <f>IF(Commande!G284&lt;&gt;"",Commande!G284,"")</f>
        <v>30</v>
      </c>
      <c r="G274" s="143">
        <f>IF(Commande!F284&lt;&gt;"",Commande!F284,"")</f>
        <v>6</v>
      </c>
      <c r="H274" s="143" t="str">
        <f>IF(Commande!H284&lt;&gt;"",Commande!H284,"")</f>
        <v>E</v>
      </c>
      <c r="I274" s="144">
        <f>IF(Commande!I284&lt;&gt;"",Commande!I284,"")</f>
        <v>0.05</v>
      </c>
      <c r="J274" s="145" t="str">
        <f>IF(Commande!J284&lt;&gt;"",Commande!J284,"")</f>
        <v>S4</v>
      </c>
      <c r="K274" s="141" t="str">
        <f>IF(Commande!K284&lt;&gt;"",Commande!K284,"")</f>
        <v/>
      </c>
      <c r="L274" s="141" t="str">
        <f>IF(Commande!L284&lt;&gt;"",Commande!L284,"")</f>
        <v>M3</v>
      </c>
      <c r="M274" s="145">
        <f>IF(Commande!M284&lt;&gt;"",Commande!M284,"")</f>
        <v>271</v>
      </c>
      <c r="N274" s="145"/>
      <c r="O274" s="17">
        <f>IF(Commande!O284&lt;&gt;"",Commande!O284,"")</f>
        <v>0</v>
      </c>
      <c r="P274" s="17">
        <f>IF(Commande!P284&lt;&gt;"",Commande!P284,"")</f>
        <v>0</v>
      </c>
      <c r="Q274" s="17">
        <f>IF(Commande!Q284&lt;&gt;"",Commande!Q284,"")</f>
        <v>0</v>
      </c>
      <c r="R274" s="146"/>
      <c r="S274" s="147"/>
      <c r="T274" s="147"/>
      <c r="U274" s="147"/>
    </row>
    <row r="275" spans="1:21" ht="20.100000000000001" customHeight="1">
      <c r="A275" s="148">
        <f>IF(Commande!A285&lt;&gt;"",Commande!A285,"")</f>
        <v>11087</v>
      </c>
      <c r="B275" s="149" t="str">
        <f>IF(Commande!B285&lt;&gt;"",Commande!B285,"")</f>
        <v>SEDUM</v>
      </c>
      <c r="C275" s="149" t="str">
        <f>IF(Commande!C285&lt;&gt;"",Commande!C285,"")</f>
        <v>Lemon ball</v>
      </c>
      <c r="D275" s="150" t="str">
        <f>IF(Commande!D285&lt;&gt;"",Commande!D285,"")</f>
        <v>B</v>
      </c>
      <c r="E275" s="150" t="str">
        <f>IF(Commande!E285&lt;&gt;"",Commande!E285,"")</f>
        <v>M 3 cm X60</v>
      </c>
      <c r="F275" s="151">
        <f>IF(Commande!G285&lt;&gt;"",Commande!G285,"")</f>
        <v>30</v>
      </c>
      <c r="G275" s="151">
        <f>IF(Commande!F285&lt;&gt;"",Commande!F285,"")</f>
        <v>6</v>
      </c>
      <c r="H275" s="151" t="str">
        <f>IF(Commande!H285&lt;&gt;"",Commande!H285,"")</f>
        <v>B</v>
      </c>
      <c r="I275" s="152" t="str">
        <f>IF(Commande!I285&lt;&gt;"",Commande!I285,"")</f>
        <v/>
      </c>
      <c r="J275" s="149" t="str">
        <f>IF(Commande!J285&lt;&gt;"",Commande!J285,"")</f>
        <v>S10</v>
      </c>
      <c r="K275" s="149" t="str">
        <f>IF(Commande!K285&lt;&gt;"",Commande!K285,"")</f>
        <v/>
      </c>
      <c r="L275" s="149" t="str">
        <f>IF(Commande!L285&lt;&gt;"",Commande!L285,"")</f>
        <v>M3</v>
      </c>
      <c r="M275" s="153">
        <f>IF(Commande!M285&lt;&gt;"",Commande!M285,"")</f>
        <v>272</v>
      </c>
      <c r="N275" s="153"/>
      <c r="O275" s="17">
        <f>IF(Commande!O285&lt;&gt;"",Commande!O285,"")</f>
        <v>0</v>
      </c>
      <c r="P275" s="17">
        <f>IF(Commande!P285&lt;&gt;"",Commande!P285,"")</f>
        <v>0</v>
      </c>
      <c r="Q275" s="17">
        <f>IF(Commande!Q285&lt;&gt;"",Commande!Q285,"")</f>
        <v>0</v>
      </c>
      <c r="R275" s="154"/>
      <c r="S275" s="155"/>
      <c r="T275" s="155"/>
      <c r="U275" s="155"/>
    </row>
    <row r="276" spans="1:21" ht="20.100000000000001" customHeight="1">
      <c r="A276" s="140">
        <f>IF(Commande!A286&lt;&gt;"",Commande!A286,"")</f>
        <v>11766</v>
      </c>
      <c r="B276" s="141" t="str">
        <f>IF(Commande!B286&lt;&gt;"",Commande!B286,"")</f>
        <v>SEDUM</v>
      </c>
      <c r="C276" s="141" t="str">
        <f>IF(Commande!C286&lt;&gt;"",Commande!C286,"")</f>
        <v>Variés</v>
      </c>
      <c r="D276" s="142" t="str">
        <f>IF(Commande!D286&lt;&gt;"",Commande!D286,"")</f>
        <v>B</v>
      </c>
      <c r="E276" s="142" t="str">
        <f>IF(Commande!E286&lt;&gt;"",Commande!E286,"")</f>
        <v>M 3 cm X60</v>
      </c>
      <c r="F276" s="143">
        <f>IF(Commande!G286&lt;&gt;"",Commande!G286,"")</f>
        <v>30</v>
      </c>
      <c r="G276" s="143">
        <f>IF(Commande!F286&lt;&gt;"",Commande!F286,"")</f>
        <v>6</v>
      </c>
      <c r="H276" s="143" t="str">
        <f>IF(Commande!H286&lt;&gt;"",Commande!H286,"")</f>
        <v>A</v>
      </c>
      <c r="I276" s="144" t="str">
        <f>IF(Commande!I286&lt;&gt;"",Commande!I286,"")</f>
        <v/>
      </c>
      <c r="J276" s="145" t="str">
        <f>IF(Commande!J286&lt;&gt;"",Commande!J286,"")</f>
        <v>S10</v>
      </c>
      <c r="K276" s="141" t="str">
        <f>IF(Commande!K286&lt;&gt;"",Commande!K286,"")</f>
        <v/>
      </c>
      <c r="L276" s="141" t="str">
        <f>IF(Commande!L286&lt;&gt;"",Commande!L286,"")</f>
        <v>M3</v>
      </c>
      <c r="M276" s="145">
        <f>IF(Commande!M286&lt;&gt;"",Commande!M286,"")</f>
        <v>273</v>
      </c>
      <c r="N276" s="145"/>
      <c r="O276" s="17">
        <f>IF(Commande!O286&lt;&gt;"",Commande!O286,"")</f>
        <v>0</v>
      </c>
      <c r="P276" s="17">
        <f>IF(Commande!P286&lt;&gt;"",Commande!P286,"")</f>
        <v>0</v>
      </c>
      <c r="Q276" s="17">
        <f>IF(Commande!Q286&lt;&gt;"",Commande!Q286,"")</f>
        <v>0</v>
      </c>
      <c r="R276" s="146"/>
      <c r="S276" s="147"/>
      <c r="T276" s="147"/>
      <c r="U276" s="147"/>
    </row>
    <row r="277" spans="1:21" ht="20.100000000000001" customHeight="1">
      <c r="A277" s="148">
        <f>IF(Commande!A287&lt;&gt;"",Commande!A287,"")</f>
        <v>25976</v>
      </c>
      <c r="B277" s="149" t="str">
        <f>IF(Commande!B287&lt;&gt;"",Commande!B287,"")</f>
        <v>SEDUM</v>
      </c>
      <c r="C277" s="149" t="str">
        <f>IF(Commande!C287&lt;&gt;"",Commande!C287,"")</f>
        <v>Kamtshaticum Variegata</v>
      </c>
      <c r="D277" s="150" t="str">
        <f>IF(Commande!D287&lt;&gt;"",Commande!D287,"")</f>
        <v>B</v>
      </c>
      <c r="E277" s="150" t="str">
        <f>IF(Commande!E287&lt;&gt;"",Commande!E287,"")</f>
        <v>M 3 cm X60</v>
      </c>
      <c r="F277" s="151">
        <f>IF(Commande!G287&lt;&gt;"",Commande!G287,"")</f>
        <v>30</v>
      </c>
      <c r="G277" s="151">
        <f>IF(Commande!F287&lt;&gt;"",Commande!F287,"")</f>
        <v>6</v>
      </c>
      <c r="H277" s="151" t="str">
        <f>IF(Commande!H287&lt;&gt;"",Commande!H287,"")</f>
        <v>A</v>
      </c>
      <c r="I277" s="152" t="str">
        <f>IF(Commande!I287&lt;&gt;"",Commande!I287,"")</f>
        <v/>
      </c>
      <c r="J277" s="149" t="str">
        <f>IF(Commande!J287&lt;&gt;"",Commande!J287,"")</f>
        <v>S10</v>
      </c>
      <c r="K277" s="149" t="str">
        <f>IF(Commande!K287&lt;&gt;"",Commande!K287,"")</f>
        <v/>
      </c>
      <c r="L277" s="149" t="str">
        <f>IF(Commande!L287&lt;&gt;"",Commande!L287,"")</f>
        <v>M3</v>
      </c>
      <c r="M277" s="153">
        <f>IF(Commande!M287&lt;&gt;"",Commande!M287,"")</f>
        <v>274</v>
      </c>
      <c r="N277" s="153"/>
      <c r="O277" s="17">
        <f>IF(Commande!O287&lt;&gt;"",Commande!O287,"")</f>
        <v>0</v>
      </c>
      <c r="P277" s="17">
        <f>IF(Commande!P287&lt;&gt;"",Commande!P287,"")</f>
        <v>0</v>
      </c>
      <c r="Q277" s="17">
        <f>IF(Commande!Q287&lt;&gt;"",Commande!Q287,"")</f>
        <v>0</v>
      </c>
      <c r="R277" s="154"/>
      <c r="S277" s="155"/>
      <c r="T277" s="155"/>
      <c r="U277" s="155"/>
    </row>
    <row r="278" spans="1:21" ht="20.100000000000001" customHeight="1">
      <c r="A278" s="140">
        <f>IF(Commande!A288&lt;&gt;"",Commande!A288,"")</f>
        <v>25977</v>
      </c>
      <c r="B278" s="141" t="str">
        <f>IF(Commande!B288&lt;&gt;"",Commande!B288,"")</f>
        <v>SEDUM TELEPHIUM</v>
      </c>
      <c r="C278" s="141" t="str">
        <f>IF(Commande!C288&lt;&gt;"",Commande!C288,"")</f>
        <v>Mr Goodbud</v>
      </c>
      <c r="D278" s="142" t="str">
        <f>IF(Commande!D288&lt;&gt;"",Commande!D288,"")</f>
        <v>B</v>
      </c>
      <c r="E278" s="142" t="str">
        <f>IF(Commande!E288&lt;&gt;"",Commande!E288,"")</f>
        <v>M 3 cm X60</v>
      </c>
      <c r="F278" s="143">
        <f>IF(Commande!G288&lt;&gt;"",Commande!G288,"")</f>
        <v>30</v>
      </c>
      <c r="G278" s="143">
        <f>IF(Commande!F288&lt;&gt;"",Commande!F288,"")</f>
        <v>8</v>
      </c>
      <c r="H278" s="143" t="str">
        <f>IF(Commande!H288&lt;&gt;"",Commande!H288,"")</f>
        <v>E</v>
      </c>
      <c r="I278" s="144">
        <f>IF(Commande!I288&lt;&gt;"",Commande!I288,"")</f>
        <v>0.12</v>
      </c>
      <c r="J278" s="145" t="str">
        <f>IF(Commande!J288&lt;&gt;"",Commande!J288,"")</f>
        <v>S3B</v>
      </c>
      <c r="K278" s="141" t="str">
        <f>IF(Commande!K288&lt;&gt;"",Commande!K288,"")</f>
        <v/>
      </c>
      <c r="L278" s="141" t="str">
        <f>IF(Commande!L288&lt;&gt;"",Commande!L288,"")</f>
        <v>M3</v>
      </c>
      <c r="M278" s="145">
        <f>IF(Commande!M288&lt;&gt;"",Commande!M288,"")</f>
        <v>275</v>
      </c>
      <c r="N278" s="145"/>
      <c r="O278" s="17">
        <f>IF(Commande!O288&lt;&gt;"",Commande!O288,"")</f>
        <v>0</v>
      </c>
      <c r="P278" s="17">
        <f>IF(Commande!P288&lt;&gt;"",Commande!P288,"")</f>
        <v>0</v>
      </c>
      <c r="Q278" s="17">
        <f>IF(Commande!Q288&lt;&gt;"",Commande!Q288,"")</f>
        <v>0</v>
      </c>
      <c r="R278" s="146"/>
      <c r="S278" s="147"/>
      <c r="T278" s="147"/>
      <c r="U278" s="147"/>
    </row>
    <row r="279" spans="1:21" ht="20.100000000000001" customHeight="1">
      <c r="A279" s="148">
        <f>IF(Commande!A289&lt;&gt;"",Commande!A289,"")</f>
        <v>25821</v>
      </c>
      <c r="B279" s="149" t="str">
        <f>IF(Commande!B289&lt;&gt;"",Commande!B289,"")</f>
        <v>SEDUM TELEPHIUM</v>
      </c>
      <c r="C279" s="149" t="str">
        <f>IF(Commande!C289&lt;&gt;"",Commande!C289,"")</f>
        <v>Nova Cherry Fizz</v>
      </c>
      <c r="D279" s="150" t="str">
        <f>IF(Commande!D289&lt;&gt;"",Commande!D289,"")</f>
        <v>B</v>
      </c>
      <c r="E279" s="150" t="str">
        <f>IF(Commande!E289&lt;&gt;"",Commande!E289,"")</f>
        <v>M 3 cm X60</v>
      </c>
      <c r="F279" s="151">
        <f>IF(Commande!G289&lt;&gt;"",Commande!G289,"")</f>
        <v>30</v>
      </c>
      <c r="G279" s="151">
        <f>IF(Commande!F289&lt;&gt;"",Commande!F289,"")</f>
        <v>8</v>
      </c>
      <c r="H279" s="151" t="str">
        <f>IF(Commande!H289&lt;&gt;"",Commande!H289,"")</f>
        <v>E</v>
      </c>
      <c r="I279" s="152">
        <f>IF(Commande!I289&lt;&gt;"",Commande!I289,"")</f>
        <v>0.12</v>
      </c>
      <c r="J279" s="149" t="str">
        <f>IF(Commande!J289&lt;&gt;"",Commande!J289,"")</f>
        <v>S1</v>
      </c>
      <c r="K279" s="149" t="str">
        <f>IF(Commande!K289&lt;&gt;"",Commande!K289,"")</f>
        <v/>
      </c>
      <c r="L279" s="149" t="str">
        <f>IF(Commande!L289&lt;&gt;"",Commande!L289,"")</f>
        <v>M3</v>
      </c>
      <c r="M279" s="153">
        <f>IF(Commande!M289&lt;&gt;"",Commande!M289,"")</f>
        <v>276</v>
      </c>
      <c r="N279" s="153"/>
      <c r="O279" s="17">
        <f>IF(Commande!O289&lt;&gt;"",Commande!O289,"")</f>
        <v>0</v>
      </c>
      <c r="P279" s="17">
        <f>IF(Commande!P289&lt;&gt;"",Commande!P289,"")</f>
        <v>0</v>
      </c>
      <c r="Q279" s="17">
        <f>IF(Commande!Q289&lt;&gt;"",Commande!Q289,"")</f>
        <v>0</v>
      </c>
      <c r="R279" s="154"/>
      <c r="S279" s="155"/>
      <c r="T279" s="155"/>
      <c r="U279" s="155"/>
    </row>
    <row r="280" spans="1:21" ht="20.100000000000001" customHeight="1">
      <c r="A280" s="140">
        <f>IF(Commande!A290&lt;&gt;"",Commande!A290,"")</f>
        <v>26735</v>
      </c>
      <c r="B280" s="141" t="str">
        <f>IF(Commande!B290&lt;&gt;"",Commande!B290,"")</f>
        <v>SEDUM SUNSPARKLER</v>
      </c>
      <c r="C280" s="141" t="str">
        <f>IF(Commande!C290&lt;&gt;"",Commande!C290,"")</f>
        <v>Dazzleberry</v>
      </c>
      <c r="D280" s="142" t="str">
        <f>IF(Commande!D290&lt;&gt;"",Commande!D290,"")</f>
        <v>B</v>
      </c>
      <c r="E280" s="142" t="str">
        <f>IF(Commande!E290&lt;&gt;"",Commande!E290,"")</f>
        <v>M 3 cm X60</v>
      </c>
      <c r="F280" s="143">
        <f>IF(Commande!G290&lt;&gt;"",Commande!G290,"")</f>
        <v>30</v>
      </c>
      <c r="G280" s="143">
        <f>IF(Commande!F290&lt;&gt;"",Commande!F290,"")</f>
        <v>8</v>
      </c>
      <c r="H280" s="143" t="str">
        <f>IF(Commande!H290&lt;&gt;"",Commande!H290,"")</f>
        <v>E</v>
      </c>
      <c r="I280" s="144">
        <f>IF(Commande!I290&lt;&gt;"",Commande!I290,"")</f>
        <v>0.15</v>
      </c>
      <c r="J280" s="145" t="str">
        <f>IF(Commande!J290&lt;&gt;"",Commande!J290,"")</f>
        <v>S3B</v>
      </c>
      <c r="K280" s="141" t="str">
        <f>IF(Commande!K290&lt;&gt;"",Commande!K290,"")</f>
        <v/>
      </c>
      <c r="L280" s="141" t="str">
        <f>IF(Commande!L290&lt;&gt;"",Commande!L290,"")</f>
        <v>M3</v>
      </c>
      <c r="M280" s="145">
        <f>IF(Commande!M290&lt;&gt;"",Commande!M290,"")</f>
        <v>277</v>
      </c>
      <c r="N280" s="145"/>
      <c r="O280" s="17">
        <f>IF(Commande!O290&lt;&gt;"",Commande!O290,"")</f>
        <v>0</v>
      </c>
      <c r="P280" s="17">
        <f>IF(Commande!P290&lt;&gt;"",Commande!P290,"")</f>
        <v>0</v>
      </c>
      <c r="Q280" s="17">
        <f>IF(Commande!Q290&lt;&gt;"",Commande!Q290,"")</f>
        <v>0</v>
      </c>
      <c r="R280" s="146"/>
      <c r="S280" s="147"/>
      <c r="T280" s="147"/>
      <c r="U280" s="147"/>
    </row>
    <row r="281" spans="1:21" ht="20.100000000000001" customHeight="1">
      <c r="A281" s="148">
        <f>IF(Commande!A291&lt;&gt;"",Commande!A291,"")</f>
        <v>26737</v>
      </c>
      <c r="B281" s="149" t="str">
        <f>IF(Commande!B291&lt;&gt;"",Commande!B291,"")</f>
        <v>SEDUM SUNSPARKLER</v>
      </c>
      <c r="C281" s="149" t="str">
        <f>IF(Commande!C291&lt;&gt;"",Commande!C291,"")</f>
        <v>Firecracker</v>
      </c>
      <c r="D281" s="150" t="str">
        <f>IF(Commande!D291&lt;&gt;"",Commande!D291,"")</f>
        <v>B</v>
      </c>
      <c r="E281" s="150" t="str">
        <f>IF(Commande!E291&lt;&gt;"",Commande!E291,"")</f>
        <v>M 3 cm X60</v>
      </c>
      <c r="F281" s="151">
        <f>IF(Commande!G291&lt;&gt;"",Commande!G291,"")</f>
        <v>30</v>
      </c>
      <c r="G281" s="151">
        <f>IF(Commande!F291&lt;&gt;"",Commande!F291,"")</f>
        <v>8</v>
      </c>
      <c r="H281" s="151" t="str">
        <f>IF(Commande!H291&lt;&gt;"",Commande!H291,"")</f>
        <v>E</v>
      </c>
      <c r="I281" s="152">
        <f>IF(Commande!I291&lt;&gt;"",Commande!I291,"")</f>
        <v>0.15</v>
      </c>
      <c r="J281" s="149" t="str">
        <f>IF(Commande!J291&lt;&gt;"",Commande!J291,"")</f>
        <v>S3B</v>
      </c>
      <c r="K281" s="149" t="str">
        <f>IF(Commande!K291&lt;&gt;"",Commande!K291,"")</f>
        <v/>
      </c>
      <c r="L281" s="149" t="str">
        <f>IF(Commande!L291&lt;&gt;"",Commande!L291,"")</f>
        <v>M3</v>
      </c>
      <c r="M281" s="153">
        <f>IF(Commande!M291&lt;&gt;"",Commande!M291,"")</f>
        <v>278</v>
      </c>
      <c r="N281" s="153"/>
      <c r="O281" s="17">
        <f>IF(Commande!O291&lt;&gt;"",Commande!O291,"")</f>
        <v>0</v>
      </c>
      <c r="P281" s="17">
        <f>IF(Commande!P291&lt;&gt;"",Commande!P291,"")</f>
        <v>0</v>
      </c>
      <c r="Q281" s="17">
        <f>IF(Commande!Q291&lt;&gt;"",Commande!Q291,"")</f>
        <v>0</v>
      </c>
      <c r="R281" s="154"/>
      <c r="S281" s="155"/>
      <c r="T281" s="155"/>
      <c r="U281" s="155"/>
    </row>
    <row r="282" spans="1:21" ht="20.100000000000001" customHeight="1">
      <c r="A282" s="140">
        <f>IF(Commande!A292&lt;&gt;"",Commande!A292,"")</f>
        <v>26739</v>
      </c>
      <c r="B282" s="141" t="str">
        <f>IF(Commande!B292&lt;&gt;"",Commande!B292,"")</f>
        <v>SEDUM SUNSPARKLER</v>
      </c>
      <c r="C282" s="141" t="str">
        <f>IF(Commande!C292&lt;&gt;"",Commande!C292,"")</f>
        <v>Lime Zinger</v>
      </c>
      <c r="D282" s="142" t="str">
        <f>IF(Commande!D292&lt;&gt;"",Commande!D292,"")</f>
        <v>B</v>
      </c>
      <c r="E282" s="142" t="str">
        <f>IF(Commande!E292&lt;&gt;"",Commande!E292,"")</f>
        <v>M 3 cm X60</v>
      </c>
      <c r="F282" s="143">
        <f>IF(Commande!G292&lt;&gt;"",Commande!G292,"")</f>
        <v>30</v>
      </c>
      <c r="G282" s="143">
        <f>IF(Commande!F292&lt;&gt;"",Commande!F292,"")</f>
        <v>8</v>
      </c>
      <c r="H282" s="143" t="str">
        <f>IF(Commande!H292&lt;&gt;"",Commande!H292,"")</f>
        <v>E</v>
      </c>
      <c r="I282" s="144">
        <f>IF(Commande!I292&lt;&gt;"",Commande!I292,"")</f>
        <v>0.15</v>
      </c>
      <c r="J282" s="145" t="str">
        <f>IF(Commande!J292&lt;&gt;"",Commande!J292,"")</f>
        <v>S3B</v>
      </c>
      <c r="K282" s="141" t="str">
        <f>IF(Commande!K292&lt;&gt;"",Commande!K292,"")</f>
        <v/>
      </c>
      <c r="L282" s="141" t="str">
        <f>IF(Commande!L292&lt;&gt;"",Commande!L292,"")</f>
        <v>M3</v>
      </c>
      <c r="M282" s="145">
        <f>IF(Commande!M292&lt;&gt;"",Commande!M292,"")</f>
        <v>279</v>
      </c>
      <c r="N282" s="145"/>
      <c r="O282" s="17">
        <f>IF(Commande!O292&lt;&gt;"",Commande!O292,"")</f>
        <v>0</v>
      </c>
      <c r="P282" s="17">
        <f>IF(Commande!P292&lt;&gt;"",Commande!P292,"")</f>
        <v>0</v>
      </c>
      <c r="Q282" s="17">
        <f>IF(Commande!Q292&lt;&gt;"",Commande!Q292,"")</f>
        <v>0</v>
      </c>
      <c r="R282" s="146"/>
      <c r="S282" s="147"/>
      <c r="T282" s="147"/>
      <c r="U282" s="147"/>
    </row>
    <row r="283" spans="1:21" ht="20.100000000000001" customHeight="1">
      <c r="A283" s="148">
        <f>IF(Commande!A293&lt;&gt;"",Commande!A293,"")</f>
        <v>2759</v>
      </c>
      <c r="B283" s="149" t="str">
        <f>IF(Commande!B293&lt;&gt;"",Commande!B293,"")</f>
        <v>SOLANUM</v>
      </c>
      <c r="C283" s="149" t="str">
        <f>IF(Commande!C293&lt;&gt;"",Commande!C293,"")</f>
        <v>Jasminoïdes alba</v>
      </c>
      <c r="D283" s="150" t="str">
        <f>IF(Commande!D293&lt;&gt;"",Commande!D293,"")</f>
        <v>B</v>
      </c>
      <c r="E283" s="150" t="str">
        <f>IF(Commande!E293&lt;&gt;"",Commande!E293,"")</f>
        <v>M 3 cm X60</v>
      </c>
      <c r="F283" s="151">
        <f>IF(Commande!G293&lt;&gt;"",Commande!G293,"")</f>
        <v>30</v>
      </c>
      <c r="G283" s="151">
        <f>IF(Commande!F293&lt;&gt;"",Commande!F293,"")</f>
        <v>10</v>
      </c>
      <c r="H283" s="151" t="str">
        <f>IF(Commande!H293&lt;&gt;"",Commande!H293,"")</f>
        <v>E</v>
      </c>
      <c r="I283" s="152" t="str">
        <f>IF(Commande!I293&lt;&gt;"",Commande!I293,"")</f>
        <v/>
      </c>
      <c r="J283" s="149" t="str">
        <f>IF(Commande!J293&lt;&gt;"",Commande!J293,"")</f>
        <v>S2</v>
      </c>
      <c r="K283" s="149" t="str">
        <f>IF(Commande!K293&lt;&gt;"",Commande!K293,"")</f>
        <v/>
      </c>
      <c r="L283" s="149" t="str">
        <f>IF(Commande!L293&lt;&gt;"",Commande!L293,"")</f>
        <v>M3</v>
      </c>
      <c r="M283" s="153">
        <f>IF(Commande!M293&lt;&gt;"",Commande!M293,"")</f>
        <v>281</v>
      </c>
      <c r="N283" s="153"/>
      <c r="O283" s="17">
        <f>IF(Commande!O293&lt;&gt;"",Commande!O293,"")</f>
        <v>0</v>
      </c>
      <c r="P283" s="17">
        <f>IF(Commande!P293&lt;&gt;"",Commande!P293,"")</f>
        <v>0</v>
      </c>
      <c r="Q283" s="17">
        <f>IF(Commande!Q293&lt;&gt;"",Commande!Q293,"")</f>
        <v>0</v>
      </c>
      <c r="R283" s="154"/>
      <c r="S283" s="155"/>
      <c r="T283" s="155"/>
      <c r="U283" s="155"/>
    </row>
    <row r="284" spans="1:21" ht="20.100000000000001" customHeight="1">
      <c r="A284" s="140">
        <f>IF(Commande!A294&lt;&gt;"",Commande!A294,"")</f>
        <v>23803</v>
      </c>
      <c r="B284" s="141" t="str">
        <f>IF(Commande!B294&lt;&gt;"",Commande!B294,"")</f>
        <v>SOLANUM</v>
      </c>
      <c r="C284" s="141" t="str">
        <f>IF(Commande!C294&lt;&gt;"",Commande!C294,"")</f>
        <v>Jasminoïdes bleu parme</v>
      </c>
      <c r="D284" s="142" t="str">
        <f>IF(Commande!D294&lt;&gt;"",Commande!D294,"")</f>
        <v>B</v>
      </c>
      <c r="E284" s="142" t="str">
        <f>IF(Commande!E294&lt;&gt;"",Commande!E294,"")</f>
        <v>M 3 cm X60</v>
      </c>
      <c r="F284" s="143">
        <f>IF(Commande!G294&lt;&gt;"",Commande!G294,"")</f>
        <v>30</v>
      </c>
      <c r="G284" s="143">
        <f>IF(Commande!F294&lt;&gt;"",Commande!F294,"")</f>
        <v>10</v>
      </c>
      <c r="H284" s="143" t="str">
        <f>IF(Commande!H294&lt;&gt;"",Commande!H294,"")</f>
        <v>E</v>
      </c>
      <c r="I284" s="144" t="str">
        <f>IF(Commande!I294&lt;&gt;"",Commande!I294,"")</f>
        <v/>
      </c>
      <c r="J284" s="145" t="str">
        <f>IF(Commande!J294&lt;&gt;"",Commande!J294,"")</f>
        <v>S2</v>
      </c>
      <c r="K284" s="141" t="str">
        <f>IF(Commande!K294&lt;&gt;"",Commande!K294,"")</f>
        <v/>
      </c>
      <c r="L284" s="141" t="str">
        <f>IF(Commande!L294&lt;&gt;"",Commande!L294,"")</f>
        <v>M3</v>
      </c>
      <c r="M284" s="145">
        <f>IF(Commande!M294&lt;&gt;"",Commande!M294,"")</f>
        <v>282</v>
      </c>
      <c r="N284" s="145"/>
      <c r="O284" s="17">
        <f>IF(Commande!O294&lt;&gt;"",Commande!O294,"")</f>
        <v>0</v>
      </c>
      <c r="P284" s="17">
        <f>IF(Commande!P294&lt;&gt;"",Commande!P294,"")</f>
        <v>0</v>
      </c>
      <c r="Q284" s="17">
        <f>IF(Commande!Q294&lt;&gt;"",Commande!Q294,"")</f>
        <v>0</v>
      </c>
      <c r="R284" s="146"/>
      <c r="S284" s="147"/>
      <c r="T284" s="147"/>
      <c r="U284" s="147"/>
    </row>
    <row r="285" spans="1:21" ht="20.100000000000001" customHeight="1">
      <c r="A285" s="148">
        <f>IF(Commande!A295&lt;&gt;"",Commande!A295,"")</f>
        <v>2760</v>
      </c>
      <c r="B285" s="149" t="str">
        <f>IF(Commande!B295&lt;&gt;"",Commande!B295,"")</f>
        <v>SOLANUM</v>
      </c>
      <c r="C285" s="149" t="str">
        <f>IF(Commande!C295&lt;&gt;"",Commande!C295,"")</f>
        <v>Rantonnetii</v>
      </c>
      <c r="D285" s="150" t="str">
        <f>IF(Commande!D295&lt;&gt;"",Commande!D295,"")</f>
        <v>B</v>
      </c>
      <c r="E285" s="150" t="str">
        <f>IF(Commande!E295&lt;&gt;"",Commande!E295,"")</f>
        <v>M 3 cm X60</v>
      </c>
      <c r="F285" s="151">
        <f>IF(Commande!G295&lt;&gt;"",Commande!G295,"")</f>
        <v>30</v>
      </c>
      <c r="G285" s="151">
        <f>IF(Commande!F295&lt;&gt;"",Commande!F295,"")</f>
        <v>10</v>
      </c>
      <c r="H285" s="151" t="str">
        <f>IF(Commande!H295&lt;&gt;"",Commande!H295,"")</f>
        <v>E</v>
      </c>
      <c r="I285" s="152" t="str">
        <f>IF(Commande!I295&lt;&gt;"",Commande!I295,"")</f>
        <v/>
      </c>
      <c r="J285" s="149" t="str">
        <f>IF(Commande!J295&lt;&gt;"",Commande!J295,"")</f>
        <v>S2</v>
      </c>
      <c r="K285" s="149" t="str">
        <f>IF(Commande!K295&lt;&gt;"",Commande!K295,"")</f>
        <v/>
      </c>
      <c r="L285" s="149" t="str">
        <f>IF(Commande!L295&lt;&gt;"",Commande!L295,"")</f>
        <v>M3</v>
      </c>
      <c r="M285" s="153">
        <f>IF(Commande!M295&lt;&gt;"",Commande!M295,"")</f>
        <v>283</v>
      </c>
      <c r="N285" s="153"/>
      <c r="O285" s="17">
        <f>IF(Commande!O295&lt;&gt;"",Commande!O295,"")</f>
        <v>0</v>
      </c>
      <c r="P285" s="17">
        <f>IF(Commande!P295&lt;&gt;"",Commande!P295,"")</f>
        <v>0</v>
      </c>
      <c r="Q285" s="17">
        <f>IF(Commande!Q295&lt;&gt;"",Commande!Q295,"")</f>
        <v>0</v>
      </c>
      <c r="R285" s="154"/>
      <c r="S285" s="155"/>
      <c r="T285" s="155"/>
      <c r="U285" s="155"/>
    </row>
    <row r="286" spans="1:21" ht="20.100000000000001" customHeight="1">
      <c r="A286" s="122" t="str">
        <f>IF(Commande!A296&lt;&gt;"",Commande!A296,"")</f>
        <v/>
      </c>
      <c r="B286" s="128" t="str">
        <f>IF(Commande!B296&lt;&gt;"",Commande!B296,"")</f>
        <v>V</v>
      </c>
      <c r="C286" s="123" t="str">
        <f>IF(Commande!C296&lt;&gt;"",Commande!C296,"")</f>
        <v/>
      </c>
      <c r="D286" s="124" t="str">
        <f>IF(Commande!D296&lt;&gt;"",Commande!D296,"")</f>
        <v/>
      </c>
      <c r="E286" s="124" t="str">
        <f>IF(Commande!E296&lt;&gt;"",Commande!E296,"")</f>
        <v/>
      </c>
      <c r="F286" s="124" t="str">
        <f>IF(Commande!G296&lt;&gt;"",Commande!G296,"")</f>
        <v/>
      </c>
      <c r="G286" s="124" t="str">
        <f>IF(Commande!F296&lt;&gt;"",Commande!F296,"")</f>
        <v/>
      </c>
      <c r="H286" s="124" t="str">
        <f>IF(Commande!H296&lt;&gt;"",Commande!H296,"")</f>
        <v/>
      </c>
      <c r="I286" s="125" t="str">
        <f>IF(Commande!I296&lt;&gt;"",Commande!I296,"")</f>
        <v/>
      </c>
      <c r="J286" s="123" t="str">
        <f>IF(Commande!J296&lt;&gt;"",Commande!J296,"")</f>
        <v>L</v>
      </c>
      <c r="K286" s="123" t="str">
        <f>IF(Commande!K296&lt;&gt;"",Commande!K296,"")</f>
        <v/>
      </c>
      <c r="L286" s="123" t="str">
        <f>IF(Commande!L296&lt;&gt;"",Commande!L296,"")</f>
        <v/>
      </c>
      <c r="M286" s="123">
        <f>IF(Commande!M296&lt;&gt;"",Commande!M296,"")</f>
        <v>284</v>
      </c>
      <c r="N286" s="123"/>
      <c r="O286" s="17" t="str">
        <f>IF(Commande!O296&lt;&gt;"",Commande!O296,"")</f>
        <v/>
      </c>
      <c r="P286" s="17" t="str">
        <f>IF(Commande!P296&lt;&gt;"",Commande!P296,"")</f>
        <v/>
      </c>
      <c r="Q286" s="17" t="str">
        <f>IF(Commande!Q296&lt;&gt;"",Commande!Q296,"")</f>
        <v/>
      </c>
      <c r="R286" s="126"/>
      <c r="S286" s="127"/>
      <c r="T286" s="127"/>
      <c r="U286" s="127"/>
    </row>
    <row r="287" spans="1:21" ht="20.100000000000001" customHeight="1">
      <c r="A287" s="140">
        <f>IF(Commande!A297&lt;&gt;"",Commande!A297,"")</f>
        <v>12331</v>
      </c>
      <c r="B287" s="141" t="str">
        <f>IF(Commande!B297&lt;&gt;"",Commande!B297,"")</f>
        <v>VERVEINE</v>
      </c>
      <c r="C287" s="141" t="str">
        <f>IF(Commande!C297&lt;&gt;"",Commande!C297,"")</f>
        <v>Lollipop (issue de bouture)</v>
      </c>
      <c r="D287" s="142" t="str">
        <f>IF(Commande!D297&lt;&gt;"",Commande!D297,"")</f>
        <v>B</v>
      </c>
      <c r="E287" s="142" t="str">
        <f>IF(Commande!E297&lt;&gt;"",Commande!E297,"")</f>
        <v>M 3 cm X60</v>
      </c>
      <c r="F287" s="143">
        <f>IF(Commande!G297&lt;&gt;"",Commande!G297,"")</f>
        <v>30</v>
      </c>
      <c r="G287" s="143">
        <f>IF(Commande!F297&lt;&gt;"",Commande!F297,"")</f>
        <v>6</v>
      </c>
      <c r="H287" s="143" t="str">
        <f>IF(Commande!H297&lt;&gt;"",Commande!H297,"")</f>
        <v>B</v>
      </c>
      <c r="I287" s="144" t="str">
        <f>IF(Commande!I297&lt;&gt;"",Commande!I297,"")</f>
        <v/>
      </c>
      <c r="J287" s="145" t="str">
        <f>IF(Commande!J297&lt;&gt;"",Commande!J297,"")</f>
        <v>S10</v>
      </c>
      <c r="K287" s="141" t="str">
        <f>IF(Commande!K297&lt;&gt;"",Commande!K297,"")</f>
        <v/>
      </c>
      <c r="L287" s="141" t="str">
        <f>IF(Commande!L297&lt;&gt;"",Commande!L297,"")</f>
        <v>M3</v>
      </c>
      <c r="M287" s="145">
        <f>IF(Commande!M297&lt;&gt;"",Commande!M297,"")</f>
        <v>285</v>
      </c>
      <c r="N287" s="145"/>
      <c r="O287" s="17">
        <f>IF(Commande!O297&lt;&gt;"",Commande!O297,"")</f>
        <v>0</v>
      </c>
      <c r="P287" s="17">
        <f>IF(Commande!P297&lt;&gt;"",Commande!P297,"")</f>
        <v>0</v>
      </c>
      <c r="Q287" s="17">
        <f>IF(Commande!Q297&lt;&gt;"",Commande!Q297,"")</f>
        <v>0</v>
      </c>
      <c r="R287" s="146"/>
      <c r="S287" s="147"/>
      <c r="T287" s="147"/>
      <c r="U287" s="147"/>
    </row>
    <row r="288" spans="1:21" ht="20.100000000000001" customHeight="1">
      <c r="A288" s="148">
        <f>IF(Commande!A298&lt;&gt;"",Commande!A298,"")</f>
        <v>3785</v>
      </c>
      <c r="B288" s="149" t="str">
        <f>IF(Commande!B298&lt;&gt;"",Commande!B298,"")</f>
        <v>VERVEINE BONARIENSIS</v>
      </c>
      <c r="C288" s="149" t="str">
        <f>IF(Commande!C298&lt;&gt;"",Commande!C298,"")</f>
        <v>.(issue de semis)</v>
      </c>
      <c r="D288" s="150" t="str">
        <f>IF(Commande!D298&lt;&gt;"",Commande!D298,"")</f>
        <v>S</v>
      </c>
      <c r="E288" s="150" t="str">
        <f>IF(Commande!E298&lt;&gt;"",Commande!E298,"")</f>
        <v>M 3 cm X60</v>
      </c>
      <c r="F288" s="151">
        <f>IF(Commande!G298&lt;&gt;"",Commande!G298,"")</f>
        <v>30</v>
      </c>
      <c r="G288" s="151">
        <f>IF(Commande!F298&lt;&gt;"",Commande!F298,"")</f>
        <v>8</v>
      </c>
      <c r="H288" s="151" t="str">
        <f>IF(Commande!H298&lt;&gt;"",Commande!H298,"")</f>
        <v>B</v>
      </c>
      <c r="I288" s="152" t="str">
        <f>IF(Commande!I298&lt;&gt;"",Commande!I298,"")</f>
        <v/>
      </c>
      <c r="J288" s="149" t="str">
        <f>IF(Commande!J298&lt;&gt;"",Commande!J298,"")</f>
        <v>S4</v>
      </c>
      <c r="K288" s="149" t="str">
        <f>IF(Commande!K298&lt;&gt;"",Commande!K298,"")</f>
        <v/>
      </c>
      <c r="L288" s="149" t="str">
        <f>IF(Commande!L298&lt;&gt;"",Commande!L298,"")</f>
        <v>M3</v>
      </c>
      <c r="M288" s="153">
        <f>IF(Commande!M298&lt;&gt;"",Commande!M298,"")</f>
        <v>286</v>
      </c>
      <c r="N288" s="153"/>
      <c r="O288" s="17">
        <f>IF(Commande!O298&lt;&gt;"",Commande!O298,"")</f>
        <v>0</v>
      </c>
      <c r="P288" s="17">
        <f>IF(Commande!P298&lt;&gt;"",Commande!P298,"")</f>
        <v>0</v>
      </c>
      <c r="Q288" s="17">
        <f>IF(Commande!Q298&lt;&gt;"",Commande!Q298,"")</f>
        <v>0</v>
      </c>
      <c r="R288" s="154"/>
      <c r="S288" s="155"/>
      <c r="T288" s="155"/>
      <c r="U288" s="155"/>
    </row>
    <row r="289" spans="1:21" ht="20.100000000000001" customHeight="1">
      <c r="A289" s="140">
        <f>IF(Commande!A299&lt;&gt;"",Commande!A299,"")</f>
        <v>3787</v>
      </c>
      <c r="B289" s="141" t="str">
        <f>IF(Commande!B299&lt;&gt;"",Commande!B299,"")</f>
        <v>VERVEINE VENOSA</v>
      </c>
      <c r="C289" s="141" t="str">
        <f>IF(Commande!C299&lt;&gt;"",Commande!C299,"")</f>
        <v>.</v>
      </c>
      <c r="D289" s="142" t="str">
        <f>IF(Commande!D299&lt;&gt;"",Commande!D299,"")</f>
        <v>B</v>
      </c>
      <c r="E289" s="142" t="str">
        <f>IF(Commande!E299&lt;&gt;"",Commande!E299,"")</f>
        <v>M 3 cm X60</v>
      </c>
      <c r="F289" s="143">
        <f>IF(Commande!G299&lt;&gt;"",Commande!G299,"")</f>
        <v>30</v>
      </c>
      <c r="G289" s="143">
        <f>IF(Commande!F299&lt;&gt;"",Commande!F299,"")</f>
        <v>6</v>
      </c>
      <c r="H289" s="143" t="str">
        <f>IF(Commande!H299&lt;&gt;"",Commande!H299,"")</f>
        <v>B</v>
      </c>
      <c r="I289" s="144" t="str">
        <f>IF(Commande!I299&lt;&gt;"",Commande!I299,"")</f>
        <v/>
      </c>
      <c r="J289" s="145" t="str">
        <f>IF(Commande!J299&lt;&gt;"",Commande!J299,"")</f>
        <v>S10</v>
      </c>
      <c r="K289" s="141" t="str">
        <f>IF(Commande!K299&lt;&gt;"",Commande!K299,"")</f>
        <v/>
      </c>
      <c r="L289" s="141" t="str">
        <f>IF(Commande!L299&lt;&gt;"",Commande!L299,"")</f>
        <v>M3</v>
      </c>
      <c r="M289" s="145">
        <f>IF(Commande!M299&lt;&gt;"",Commande!M299,"")</f>
        <v>287</v>
      </c>
      <c r="N289" s="145"/>
      <c r="O289" s="17">
        <f>IF(Commande!O299&lt;&gt;"",Commande!O299,"")</f>
        <v>0</v>
      </c>
      <c r="P289" s="17">
        <f>IF(Commande!P299&lt;&gt;"",Commande!P299,"")</f>
        <v>0</v>
      </c>
      <c r="Q289" s="17">
        <f>IF(Commande!Q299&lt;&gt;"",Commande!Q299,"")</f>
        <v>0</v>
      </c>
      <c r="R289" s="146"/>
      <c r="S289" s="147"/>
      <c r="T289" s="147"/>
      <c r="U289" s="147"/>
    </row>
    <row r="290" spans="1:21" ht="20.100000000000001" customHeight="1">
      <c r="A290" s="148">
        <f>IF(Commande!A300&lt;&gt;"",Commande!A300,"")</f>
        <v>25242</v>
      </c>
      <c r="B290" s="149" t="str">
        <f>IF(Commande!B300&lt;&gt;"",Commande!B300,"")</f>
        <v>VINCA MINOR ( Pervenche )</v>
      </c>
      <c r="C290" s="149" t="str">
        <f>IF(Commande!C300&lt;&gt;"",Commande!C300,"")</f>
        <v>Illumination</v>
      </c>
      <c r="D290" s="150" t="str">
        <f>IF(Commande!D300&lt;&gt;"",Commande!D300,"")</f>
        <v>B</v>
      </c>
      <c r="E290" s="150" t="str">
        <f>IF(Commande!E300&lt;&gt;"",Commande!E300,"")</f>
        <v>M 3 cm X60</v>
      </c>
      <c r="F290" s="151">
        <f>IF(Commande!G300&lt;&gt;"",Commande!G300,"")</f>
        <v>30</v>
      </c>
      <c r="G290" s="151">
        <f>IF(Commande!F300&lt;&gt;"",Commande!F300,"")</f>
        <v>10</v>
      </c>
      <c r="H290" s="151" t="str">
        <f>IF(Commande!H300&lt;&gt;"",Commande!H300,"")</f>
        <v>A</v>
      </c>
      <c r="I290" s="152">
        <f>IF(Commande!I300&lt;&gt;"",Commande!I300,"")</f>
        <v>0.05</v>
      </c>
      <c r="J290" s="149" t="str">
        <f>IF(Commande!J300&lt;&gt;"",Commande!J300,"")</f>
        <v>S2</v>
      </c>
      <c r="K290" s="149" t="str">
        <f>IF(Commande!K300&lt;&gt;"",Commande!K300,"")</f>
        <v/>
      </c>
      <c r="L290" s="149" t="str">
        <f>IF(Commande!L300&lt;&gt;"",Commande!L300,"")</f>
        <v>M3</v>
      </c>
      <c r="M290" s="153">
        <f>IF(Commande!M300&lt;&gt;"",Commande!M300,"")</f>
        <v>288</v>
      </c>
      <c r="N290" s="153"/>
      <c r="O290" s="17">
        <f>IF(Commande!O300&lt;&gt;"",Commande!O300,"")</f>
        <v>0</v>
      </c>
      <c r="P290" s="17">
        <f>IF(Commande!P300&lt;&gt;"",Commande!P300,"")</f>
        <v>0</v>
      </c>
      <c r="Q290" s="17">
        <f>IF(Commande!Q300&lt;&gt;"",Commande!Q300,"")</f>
        <v>0</v>
      </c>
      <c r="R290" s="154"/>
      <c r="S290" s="155"/>
      <c r="T290" s="155"/>
      <c r="U290" s="155"/>
    </row>
    <row r="291" spans="1:21" ht="20.100000000000001" customHeight="1">
      <c r="A291" s="108" t="str">
        <f>IF(Commande!A301&lt;&gt;"",Commande!A301,"")</f>
        <v/>
      </c>
      <c r="B291" s="114" t="str">
        <f>IF(Commande!B301&lt;&gt;"",Commande!B301,"")</f>
        <v>Aromatiques</v>
      </c>
      <c r="C291" s="109" t="str">
        <f>IF(Commande!C301&lt;&gt;"",Commande!C301,"")</f>
        <v/>
      </c>
      <c r="D291" s="110" t="str">
        <f>IF(Commande!D301&lt;&gt;"",Commande!D301,"")</f>
        <v/>
      </c>
      <c r="E291" s="110" t="str">
        <f>IF(Commande!E301&lt;&gt;"",Commande!E301,"")</f>
        <v/>
      </c>
      <c r="F291" s="110" t="str">
        <f>IF(Commande!G301&lt;&gt;"",Commande!G301,"")</f>
        <v/>
      </c>
      <c r="G291" s="110" t="str">
        <f>IF(Commande!F301&lt;&gt;"",Commande!F301,"")</f>
        <v/>
      </c>
      <c r="H291" s="110" t="str">
        <f>IF(Commande!H301&lt;&gt;"",Commande!H301,"")</f>
        <v/>
      </c>
      <c r="I291" s="111" t="str">
        <f>IF(Commande!I301&lt;&gt;"",Commande!I301,"")</f>
        <v/>
      </c>
      <c r="J291" s="109" t="str">
        <f>IF(Commande!J301&lt;&gt;"",Commande!J301,"")</f>
        <v>G</v>
      </c>
      <c r="K291" s="109" t="str">
        <f>IF(Commande!K301&lt;&gt;"",Commande!K301,"")</f>
        <v/>
      </c>
      <c r="L291" s="109" t="str">
        <f>IF(Commande!L301&lt;&gt;"",Commande!L301,"")</f>
        <v/>
      </c>
      <c r="M291" s="109">
        <f>IF(Commande!M301&lt;&gt;"",Commande!M301,"")</f>
        <v>289</v>
      </c>
      <c r="N291" s="109"/>
      <c r="O291" s="17" t="str">
        <f>IF(Commande!O301&lt;&gt;"",Commande!O301,"")</f>
        <v/>
      </c>
      <c r="P291" s="17" t="str">
        <f>IF(Commande!P301&lt;&gt;"",Commande!P301,"")</f>
        <v/>
      </c>
      <c r="Q291" s="17" t="str">
        <f>IF(Commande!Q301&lt;&gt;"",Commande!Q301,"")</f>
        <v/>
      </c>
      <c r="R291" s="112"/>
      <c r="S291" s="113"/>
      <c r="T291" s="113"/>
      <c r="U291" s="113"/>
    </row>
    <row r="292" spans="1:21" ht="20.100000000000001" customHeight="1">
      <c r="A292" s="140">
        <f>IF(Commande!A302&lt;&gt;"",Commande!A302,"")</f>
        <v>13278</v>
      </c>
      <c r="B292" s="141" t="str">
        <f>IF(Commande!B302&lt;&gt;"",Commande!B302,"")</f>
        <v>ABSINTHE</v>
      </c>
      <c r="C292" s="141" t="str">
        <f>IF(Commande!C302&lt;&gt;"",Commande!C302,"")</f>
        <v>Artemisia absinthum</v>
      </c>
      <c r="D292" s="142" t="str">
        <f>IF(Commande!D302&lt;&gt;"",Commande!D302,"")</f>
        <v>S</v>
      </c>
      <c r="E292" s="142" t="str">
        <f>IF(Commande!E302&lt;&gt;"",Commande!E302,"")</f>
        <v>M 3 cm X60</v>
      </c>
      <c r="F292" s="143">
        <f>IF(Commande!G302&lt;&gt;"",Commande!G302,"")</f>
        <v>30</v>
      </c>
      <c r="G292" s="143">
        <f>IF(Commande!F302&lt;&gt;"",Commande!F302,"")</f>
        <v>8</v>
      </c>
      <c r="H292" s="143" t="str">
        <f>IF(Commande!H302&lt;&gt;"",Commande!H302,"")</f>
        <v>A</v>
      </c>
      <c r="I292" s="144" t="str">
        <f>IF(Commande!I302&lt;&gt;"",Commande!I302,"")</f>
        <v/>
      </c>
      <c r="J292" s="145" t="str">
        <f>IF(Commande!J302&lt;&gt;"",Commande!J302,"")</f>
        <v>S4</v>
      </c>
      <c r="K292" s="141" t="str">
        <f>IF(Commande!K302&lt;&gt;"",Commande!K302,"")</f>
        <v/>
      </c>
      <c r="L292" s="141" t="str">
        <f>IF(Commande!L302&lt;&gt;"",Commande!L302,"")</f>
        <v>M3</v>
      </c>
      <c r="M292" s="145">
        <f>IF(Commande!M302&lt;&gt;"",Commande!M302,"")</f>
        <v>290</v>
      </c>
      <c r="N292" s="145"/>
      <c r="O292" s="17">
        <f>IF(Commande!O302&lt;&gt;"",Commande!O302,"")</f>
        <v>0</v>
      </c>
      <c r="P292" s="17">
        <f>IF(Commande!P302&lt;&gt;"",Commande!P302,"")</f>
        <v>0</v>
      </c>
      <c r="Q292" s="17">
        <f>IF(Commande!Q302&lt;&gt;"",Commande!Q302,"")</f>
        <v>0</v>
      </c>
      <c r="R292" s="146"/>
      <c r="S292" s="147"/>
      <c r="T292" s="147"/>
      <c r="U292" s="147"/>
    </row>
    <row r="293" spans="1:21" ht="20.100000000000001" customHeight="1">
      <c r="A293" s="148">
        <f>IF(Commande!A303&lt;&gt;"",Commande!A303,"")</f>
        <v>15057</v>
      </c>
      <c r="B293" s="149" t="str">
        <f>IF(Commande!B303&lt;&gt;"",Commande!B303,"")</f>
        <v>ARNICA MONTANA</v>
      </c>
      <c r="C293" s="149" t="str">
        <f>IF(Commande!C303&lt;&gt;"",Commande!C303,"")</f>
        <v>.</v>
      </c>
      <c r="D293" s="150" t="str">
        <f>IF(Commande!D303&lt;&gt;"",Commande!D303,"")</f>
        <v>S</v>
      </c>
      <c r="E293" s="150" t="str">
        <f>IF(Commande!E303&lt;&gt;"",Commande!E303,"")</f>
        <v>M 3 cm X60</v>
      </c>
      <c r="F293" s="151">
        <f>IF(Commande!G303&lt;&gt;"",Commande!G303,"")</f>
        <v>30</v>
      </c>
      <c r="G293" s="151">
        <f>IF(Commande!F303&lt;&gt;"",Commande!F303,"")</f>
        <v>10</v>
      </c>
      <c r="H293" s="151" t="str">
        <f>IF(Commande!H303&lt;&gt;"",Commande!H303,"")</f>
        <v>A</v>
      </c>
      <c r="I293" s="152" t="str">
        <f>IF(Commande!I303&lt;&gt;"",Commande!I303,"")</f>
        <v/>
      </c>
      <c r="J293" s="149" t="str">
        <f>IF(Commande!J303&lt;&gt;"",Commande!J303,"")</f>
        <v>S3B</v>
      </c>
      <c r="K293" s="149" t="str">
        <f>IF(Commande!K303&lt;&gt;"",Commande!K303,"")</f>
        <v/>
      </c>
      <c r="L293" s="149" t="str">
        <f>IF(Commande!L303&lt;&gt;"",Commande!L303,"")</f>
        <v>M3</v>
      </c>
      <c r="M293" s="153">
        <f>IF(Commande!M303&lt;&gt;"",Commande!M303,"")</f>
        <v>291</v>
      </c>
      <c r="N293" s="153"/>
      <c r="O293" s="17">
        <f>IF(Commande!O303&lt;&gt;"",Commande!O303,"")</f>
        <v>0</v>
      </c>
      <c r="P293" s="17">
        <f>IF(Commande!P303&lt;&gt;"",Commande!P303,"")</f>
        <v>0</v>
      </c>
      <c r="Q293" s="17">
        <f>IF(Commande!Q303&lt;&gt;"",Commande!Q303,"")</f>
        <v>0</v>
      </c>
      <c r="R293" s="154"/>
      <c r="S293" s="155"/>
      <c r="T293" s="155"/>
      <c r="U293" s="155"/>
    </row>
    <row r="294" spans="1:21" ht="20.100000000000001" customHeight="1">
      <c r="A294" s="140">
        <f>IF(Commande!A304&lt;&gt;"",Commande!A304,"")</f>
        <v>12296</v>
      </c>
      <c r="B294" s="141" t="str">
        <f>IF(Commande!B304&lt;&gt;"",Commande!B304,"")</f>
        <v>CELERI A COUPER</v>
      </c>
      <c r="C294" s="141" t="str">
        <f>IF(Commande!C304&lt;&gt;"",Commande!C304,"")</f>
        <v>Per-cel</v>
      </c>
      <c r="D294" s="142" t="str">
        <f>IF(Commande!D304&lt;&gt;"",Commande!D304,"")</f>
        <v>S</v>
      </c>
      <c r="E294" s="142" t="str">
        <f>IF(Commande!E304&lt;&gt;"",Commande!E304,"")</f>
        <v>M 3 cm X60</v>
      </c>
      <c r="F294" s="143">
        <f>IF(Commande!G304&lt;&gt;"",Commande!G304,"")</f>
        <v>30</v>
      </c>
      <c r="G294" s="143">
        <f>IF(Commande!F304&lt;&gt;"",Commande!F304,"")</f>
        <v>8</v>
      </c>
      <c r="H294" s="143" t="str">
        <f>IF(Commande!H304&lt;&gt;"",Commande!H304,"")</f>
        <v>G</v>
      </c>
      <c r="I294" s="144" t="str">
        <f>IF(Commande!I304&lt;&gt;"",Commande!I304,"")</f>
        <v/>
      </c>
      <c r="J294" s="145" t="str">
        <f>IF(Commande!J304&lt;&gt;"",Commande!J304,"")</f>
        <v>S4</v>
      </c>
      <c r="K294" s="141" t="str">
        <f>IF(Commande!K304&lt;&gt;"",Commande!K304,"")</f>
        <v/>
      </c>
      <c r="L294" s="141" t="str">
        <f>IF(Commande!L304&lt;&gt;"",Commande!L304,"")</f>
        <v>M3</v>
      </c>
      <c r="M294" s="145">
        <f>IF(Commande!M304&lt;&gt;"",Commande!M304,"")</f>
        <v>292</v>
      </c>
      <c r="N294" s="145"/>
      <c r="O294" s="17">
        <f>IF(Commande!O304&lt;&gt;"",Commande!O304,"")</f>
        <v>0</v>
      </c>
      <c r="P294" s="17">
        <f>IF(Commande!P304&lt;&gt;"",Commande!P304,"")</f>
        <v>0</v>
      </c>
      <c r="Q294" s="17">
        <f>IF(Commande!Q304&lt;&gt;"",Commande!Q304,"")</f>
        <v>0</v>
      </c>
      <c r="R294" s="146"/>
      <c r="S294" s="147"/>
      <c r="T294" s="147"/>
      <c r="U294" s="147"/>
    </row>
    <row r="295" spans="1:21" ht="20.100000000000001" customHeight="1">
      <c r="A295" s="148">
        <f>IF(Commande!A305&lt;&gt;"",Commande!A305,"")</f>
        <v>12298</v>
      </c>
      <c r="B295" s="149" t="str">
        <f>IF(Commande!B305&lt;&gt;"",Commande!B305,"")</f>
        <v>CIBOULETTE</v>
      </c>
      <c r="C295" s="149" t="str">
        <f>IF(Commande!C305&lt;&gt;"",Commande!C305,"")</f>
        <v>Commune</v>
      </c>
      <c r="D295" s="150" t="str">
        <f>IF(Commande!D305&lt;&gt;"",Commande!D305,"")</f>
        <v>S</v>
      </c>
      <c r="E295" s="150" t="str">
        <f>IF(Commande!E305&lt;&gt;"",Commande!E305,"")</f>
        <v>M 3 cm X60</v>
      </c>
      <c r="F295" s="151">
        <f>IF(Commande!G305&lt;&gt;"",Commande!G305,"")</f>
        <v>30</v>
      </c>
      <c r="G295" s="151">
        <f>IF(Commande!F305&lt;&gt;"",Commande!F305,"")</f>
        <v>6</v>
      </c>
      <c r="H295" s="151" t="str">
        <f>IF(Commande!H305&lt;&gt;"",Commande!H305,"")</f>
        <v>F</v>
      </c>
      <c r="I295" s="152" t="str">
        <f>IF(Commande!I305&lt;&gt;"",Commande!I305,"")</f>
        <v/>
      </c>
      <c r="J295" s="149" t="str">
        <f>IF(Commande!J305&lt;&gt;"",Commande!J305,"")</f>
        <v>S4</v>
      </c>
      <c r="K295" s="149" t="str">
        <f>IF(Commande!K305&lt;&gt;"",Commande!K305,"")</f>
        <v/>
      </c>
      <c r="L295" s="149" t="str">
        <f>IF(Commande!L305&lt;&gt;"",Commande!L305,"")</f>
        <v>M3</v>
      </c>
      <c r="M295" s="153">
        <f>IF(Commande!M305&lt;&gt;"",Commande!M305,"")</f>
        <v>293</v>
      </c>
      <c r="N295" s="153"/>
      <c r="O295" s="17">
        <f>IF(Commande!O305&lt;&gt;"",Commande!O305,"")</f>
        <v>0</v>
      </c>
      <c r="P295" s="17">
        <f>IF(Commande!P305&lt;&gt;"",Commande!P305,"")</f>
        <v>0</v>
      </c>
      <c r="Q295" s="17">
        <f>IF(Commande!Q305&lt;&gt;"",Commande!Q305,"")</f>
        <v>0</v>
      </c>
      <c r="R295" s="154"/>
      <c r="S295" s="155"/>
      <c r="T295" s="155"/>
      <c r="U295" s="155"/>
    </row>
    <row r="296" spans="1:21" ht="20.100000000000001" customHeight="1">
      <c r="A296" s="140">
        <f>IF(Commande!A306&lt;&gt;"",Commande!A306,"")</f>
        <v>22868</v>
      </c>
      <c r="B296" s="141" t="str">
        <f>IF(Commande!B306&lt;&gt;"",Commande!B306,"")</f>
        <v>CORIANDRE</v>
      </c>
      <c r="C296" s="141" t="str">
        <f>IF(Commande!C306&lt;&gt;"",Commande!C306,"")</f>
        <v>Estik</v>
      </c>
      <c r="D296" s="142" t="str">
        <f>IF(Commande!D306&lt;&gt;"",Commande!D306,"")</f>
        <v>S</v>
      </c>
      <c r="E296" s="142" t="str">
        <f>IF(Commande!E306&lt;&gt;"",Commande!E306,"")</f>
        <v>M 3 cm X60</v>
      </c>
      <c r="F296" s="143">
        <f>IF(Commande!G306&lt;&gt;"",Commande!G306,"")</f>
        <v>30</v>
      </c>
      <c r="G296" s="143">
        <f>IF(Commande!F306&lt;&gt;"",Commande!F306,"")</f>
        <v>5</v>
      </c>
      <c r="H296" s="143" t="str">
        <f>IF(Commande!H306&lt;&gt;"",Commande!H306,"")</f>
        <v>G</v>
      </c>
      <c r="I296" s="144" t="str">
        <f>IF(Commande!I306&lt;&gt;"",Commande!I306,"")</f>
        <v/>
      </c>
      <c r="J296" s="145" t="str">
        <f>IF(Commande!J306&lt;&gt;"",Commande!J306,"")</f>
        <v>S4</v>
      </c>
      <c r="K296" s="141" t="str">
        <f>IF(Commande!K306&lt;&gt;"",Commande!K306,"")</f>
        <v/>
      </c>
      <c r="L296" s="141" t="str">
        <f>IF(Commande!L306&lt;&gt;"",Commande!L306,"")</f>
        <v>M3</v>
      </c>
      <c r="M296" s="145">
        <f>IF(Commande!M306&lt;&gt;"",Commande!M306,"")</f>
        <v>294</v>
      </c>
      <c r="N296" s="145"/>
      <c r="O296" s="17">
        <f>IF(Commande!O306&lt;&gt;"",Commande!O306,"")</f>
        <v>0</v>
      </c>
      <c r="P296" s="17">
        <f>IF(Commande!P306&lt;&gt;"",Commande!P306,"")</f>
        <v>0</v>
      </c>
      <c r="Q296" s="17">
        <f>IF(Commande!Q306&lt;&gt;"",Commande!Q306,"")</f>
        <v>0</v>
      </c>
      <c r="R296" s="146"/>
      <c r="S296" s="147"/>
      <c r="T296" s="147"/>
      <c r="U296" s="147"/>
    </row>
    <row r="297" spans="1:21" ht="20.100000000000001" customHeight="1">
      <c r="A297" s="148">
        <f>IF(Commande!A307&lt;&gt;"",Commande!A307,"")</f>
        <v>10686</v>
      </c>
      <c r="B297" s="149" t="str">
        <f>IF(Commande!B307&lt;&gt;"",Commande!B307,"")</f>
        <v>ESTRAGON</v>
      </c>
      <c r="C297" s="149" t="str">
        <f>IF(Commande!C307&lt;&gt;"",Commande!C307,"")</f>
        <v>Francais</v>
      </c>
      <c r="D297" s="150" t="str">
        <f>IF(Commande!D307&lt;&gt;"",Commande!D307,"")</f>
        <v>B</v>
      </c>
      <c r="E297" s="150" t="str">
        <f>IF(Commande!E307&lt;&gt;"",Commande!E307,"")</f>
        <v>M 3 cm X60</v>
      </c>
      <c r="F297" s="151">
        <f>IF(Commande!G307&lt;&gt;"",Commande!G307,"")</f>
        <v>30</v>
      </c>
      <c r="G297" s="151">
        <f>IF(Commande!F307&lt;&gt;"",Commande!F307,"")</f>
        <v>10</v>
      </c>
      <c r="H297" s="151" t="str">
        <f>IF(Commande!H307&lt;&gt;"",Commande!H307,"")</f>
        <v>A</v>
      </c>
      <c r="I297" s="152" t="str">
        <f>IF(Commande!I307&lt;&gt;"",Commande!I307,"")</f>
        <v/>
      </c>
      <c r="J297" s="149" t="str">
        <f>IF(Commande!J307&lt;&gt;"",Commande!J307,"")</f>
        <v>S3B</v>
      </c>
      <c r="K297" s="149" t="str">
        <f>IF(Commande!K307&lt;&gt;"",Commande!K307,"")</f>
        <v/>
      </c>
      <c r="L297" s="149" t="str">
        <f>IF(Commande!L307&lt;&gt;"",Commande!L307,"")</f>
        <v>M3</v>
      </c>
      <c r="M297" s="153">
        <f>IF(Commande!M307&lt;&gt;"",Commande!M307,"")</f>
        <v>295</v>
      </c>
      <c r="N297" s="153"/>
      <c r="O297" s="17">
        <f>IF(Commande!O307&lt;&gt;"",Commande!O307,"")</f>
        <v>0</v>
      </c>
      <c r="P297" s="17">
        <f>IF(Commande!P307&lt;&gt;"",Commande!P307,"")</f>
        <v>0</v>
      </c>
      <c r="Q297" s="17">
        <f>IF(Commande!Q307&lt;&gt;"",Commande!Q307,"")</f>
        <v>0</v>
      </c>
      <c r="R297" s="154"/>
      <c r="S297" s="155"/>
      <c r="T297" s="155"/>
      <c r="U297" s="155"/>
    </row>
    <row r="298" spans="1:21" ht="20.100000000000001" customHeight="1">
      <c r="A298" s="140">
        <f>IF(Commande!A308&lt;&gt;"",Commande!A308,"")</f>
        <v>10545</v>
      </c>
      <c r="B298" s="141" t="str">
        <f>IF(Commande!B308&lt;&gt;"",Commande!B308,"")</f>
        <v>FENOUIL</v>
      </c>
      <c r="C298" s="141" t="str">
        <f>IF(Commande!C308&lt;&gt;"",Commande!C308,"")</f>
        <v>Vert vivace</v>
      </c>
      <c r="D298" s="142" t="str">
        <f>IF(Commande!D308&lt;&gt;"",Commande!D308,"")</f>
        <v>S</v>
      </c>
      <c r="E298" s="142" t="str">
        <f>IF(Commande!E308&lt;&gt;"",Commande!E308,"")</f>
        <v>M 3 cm X60</v>
      </c>
      <c r="F298" s="143">
        <f>IF(Commande!G308&lt;&gt;"",Commande!G308,"")</f>
        <v>30</v>
      </c>
      <c r="G298" s="143">
        <f>IF(Commande!F308&lt;&gt;"",Commande!F308,"")</f>
        <v>4</v>
      </c>
      <c r="H298" s="143" t="str">
        <f>IF(Commande!H308&lt;&gt;"",Commande!H308,"")</f>
        <v>G</v>
      </c>
      <c r="I298" s="144" t="str">
        <f>IF(Commande!I308&lt;&gt;"",Commande!I308,"")</f>
        <v/>
      </c>
      <c r="J298" s="145" t="str">
        <f>IF(Commande!J308&lt;&gt;"",Commande!J308,"")</f>
        <v>S4</v>
      </c>
      <c r="K298" s="141" t="str">
        <f>IF(Commande!K308&lt;&gt;"",Commande!K308,"")</f>
        <v/>
      </c>
      <c r="L298" s="141" t="str">
        <f>IF(Commande!L308&lt;&gt;"",Commande!L308,"")</f>
        <v>M3</v>
      </c>
      <c r="M298" s="145">
        <f>IF(Commande!M308&lt;&gt;"",Commande!M308,"")</f>
        <v>296</v>
      </c>
      <c r="N298" s="145"/>
      <c r="O298" s="17">
        <f>IF(Commande!O308&lt;&gt;"",Commande!O308,"")</f>
        <v>0</v>
      </c>
      <c r="P298" s="17">
        <f>IF(Commande!P308&lt;&gt;"",Commande!P308,"")</f>
        <v>0</v>
      </c>
      <c r="Q298" s="17">
        <f>IF(Commande!Q308&lt;&gt;"",Commande!Q308,"")</f>
        <v>0</v>
      </c>
      <c r="R298" s="146"/>
      <c r="S298" s="147"/>
      <c r="T298" s="147"/>
      <c r="U298" s="147"/>
    </row>
    <row r="299" spans="1:21" ht="20.100000000000001" customHeight="1">
      <c r="A299" s="148">
        <f>IF(Commande!A309&lt;&gt;"",Commande!A309,"")</f>
        <v>2373</v>
      </c>
      <c r="B299" s="149" t="str">
        <f>IF(Commande!B309&lt;&gt;"",Commande!B309,"")</f>
        <v>HELICHRYSUM ITALICUM</v>
      </c>
      <c r="C299" s="149" t="str">
        <f>IF(Commande!C309&lt;&gt;"",Commande!C309,"")</f>
        <v>Iricles</v>
      </c>
      <c r="D299" s="150" t="str">
        <f>IF(Commande!D309&lt;&gt;"",Commande!D309,"")</f>
        <v>B</v>
      </c>
      <c r="E299" s="150" t="str">
        <f>IF(Commande!E309&lt;&gt;"",Commande!E309,"")</f>
        <v>M 3 cm X60</v>
      </c>
      <c r="F299" s="151">
        <f>IF(Commande!G309&lt;&gt;"",Commande!G309,"")</f>
        <v>30</v>
      </c>
      <c r="G299" s="151">
        <f>IF(Commande!F309&lt;&gt;"",Commande!F309,"")</f>
        <v>8</v>
      </c>
      <c r="H299" s="151" t="str">
        <f>IF(Commande!H309&lt;&gt;"",Commande!H309,"")</f>
        <v>A</v>
      </c>
      <c r="I299" s="152" t="str">
        <f>IF(Commande!I309&lt;&gt;"",Commande!I309,"")</f>
        <v/>
      </c>
      <c r="J299" s="149" t="str">
        <f>IF(Commande!J309&lt;&gt;"",Commande!J309,"")</f>
        <v>S3B</v>
      </c>
      <c r="K299" s="149" t="str">
        <f>IF(Commande!K309&lt;&gt;"",Commande!K309,"")</f>
        <v/>
      </c>
      <c r="L299" s="149" t="str">
        <f>IF(Commande!L309&lt;&gt;"",Commande!L309,"")</f>
        <v>M3</v>
      </c>
      <c r="M299" s="153">
        <f>IF(Commande!M309&lt;&gt;"",Commande!M309,"")</f>
        <v>298</v>
      </c>
      <c r="N299" s="153"/>
      <c r="O299" s="17">
        <f>IF(Commande!O309&lt;&gt;"",Commande!O309,"")</f>
        <v>0</v>
      </c>
      <c r="P299" s="17">
        <f>IF(Commande!P309&lt;&gt;"",Commande!P309,"")</f>
        <v>0</v>
      </c>
      <c r="Q299" s="17">
        <f>IF(Commande!Q309&lt;&gt;"",Commande!Q309,"")</f>
        <v>0</v>
      </c>
      <c r="R299" s="154"/>
      <c r="S299" s="155"/>
      <c r="T299" s="155"/>
      <c r="U299" s="155"/>
    </row>
    <row r="300" spans="1:21" ht="20.100000000000001" customHeight="1">
      <c r="A300" s="140">
        <f>IF(Commande!A310&lt;&gt;"",Commande!A310,"")</f>
        <v>2230</v>
      </c>
      <c r="B300" s="141" t="str">
        <f>IF(Commande!B310&lt;&gt;"",Commande!B310,"")</f>
        <v>LAVANDE</v>
      </c>
      <c r="C300" s="141" t="str">
        <f>IF(Commande!C310&lt;&gt;"",Commande!C310,"")</f>
        <v>Grosso</v>
      </c>
      <c r="D300" s="142" t="str">
        <f>IF(Commande!D310&lt;&gt;"",Commande!D310,"")</f>
        <v>B</v>
      </c>
      <c r="E300" s="142" t="str">
        <f>IF(Commande!E310&lt;&gt;"",Commande!E310,"")</f>
        <v>M 3 cm X60</v>
      </c>
      <c r="F300" s="143">
        <f>IF(Commande!G310&lt;&gt;"",Commande!G310,"")</f>
        <v>30</v>
      </c>
      <c r="G300" s="143">
        <f>IF(Commande!F310&lt;&gt;"",Commande!F310,"")</f>
        <v>10</v>
      </c>
      <c r="H300" s="143" t="str">
        <f>IF(Commande!H310&lt;&gt;"",Commande!H310,"")</f>
        <v>A</v>
      </c>
      <c r="I300" s="144" t="str">
        <f>IF(Commande!I310&lt;&gt;"",Commande!I310,"")</f>
        <v/>
      </c>
      <c r="J300" s="145" t="str">
        <f>IF(Commande!J310&lt;&gt;"",Commande!J310,"")</f>
        <v>S3B</v>
      </c>
      <c r="K300" s="141" t="str">
        <f>IF(Commande!K310&lt;&gt;"",Commande!K310,"")</f>
        <v/>
      </c>
      <c r="L300" s="141" t="str">
        <f>IF(Commande!L310&lt;&gt;"",Commande!L310,"")</f>
        <v>M3</v>
      </c>
      <c r="M300" s="145">
        <f>IF(Commande!M310&lt;&gt;"",Commande!M310,"")</f>
        <v>300</v>
      </c>
      <c r="N300" s="145"/>
      <c r="O300" s="17">
        <f>IF(Commande!O310&lt;&gt;"",Commande!O310,"")</f>
        <v>0</v>
      </c>
      <c r="P300" s="17">
        <f>IF(Commande!P310&lt;&gt;"",Commande!P310,"")</f>
        <v>0</v>
      </c>
      <c r="Q300" s="17">
        <f>IF(Commande!Q310&lt;&gt;"",Commande!Q310,"")</f>
        <v>0</v>
      </c>
      <c r="R300" s="146"/>
      <c r="S300" s="147"/>
      <c r="T300" s="147"/>
      <c r="U300" s="147"/>
    </row>
    <row r="301" spans="1:21" ht="20.100000000000001" customHeight="1">
      <c r="A301" s="148">
        <f>IF(Commande!A311&lt;&gt;"",Commande!A311,"")</f>
        <v>12841</v>
      </c>
      <c r="B301" s="149" t="str">
        <f>IF(Commande!B311&lt;&gt;"",Commande!B311,"")</f>
        <v>MELISSE</v>
      </c>
      <c r="C301" s="149" t="str">
        <f>IF(Commande!C311&lt;&gt;"",Commande!C311,"")</f>
        <v>Officinale</v>
      </c>
      <c r="D301" s="150" t="str">
        <f>IF(Commande!D311&lt;&gt;"",Commande!D311,"")</f>
        <v>S</v>
      </c>
      <c r="E301" s="150" t="str">
        <f>IF(Commande!E311&lt;&gt;"",Commande!E311,"")</f>
        <v>M 3 cm X60</v>
      </c>
      <c r="F301" s="151">
        <f>IF(Commande!G311&lt;&gt;"",Commande!G311,"")</f>
        <v>30</v>
      </c>
      <c r="G301" s="151">
        <f>IF(Commande!F311&lt;&gt;"",Commande!F311,"")</f>
        <v>8</v>
      </c>
      <c r="H301" s="151" t="str">
        <f>IF(Commande!H311&lt;&gt;"",Commande!H311,"")</f>
        <v>C</v>
      </c>
      <c r="I301" s="152" t="str">
        <f>IF(Commande!I311&lt;&gt;"",Commande!I311,"")</f>
        <v/>
      </c>
      <c r="J301" s="149" t="str">
        <f>IF(Commande!J311&lt;&gt;"",Commande!J311,"")</f>
        <v>S4</v>
      </c>
      <c r="K301" s="149" t="str">
        <f>IF(Commande!K311&lt;&gt;"",Commande!K311,"")</f>
        <v/>
      </c>
      <c r="L301" s="149" t="str">
        <f>IF(Commande!L311&lt;&gt;"",Commande!L311,"")</f>
        <v>M3</v>
      </c>
      <c r="M301" s="153">
        <f>IF(Commande!M311&lt;&gt;"",Commande!M311,"")</f>
        <v>301</v>
      </c>
      <c r="N301" s="153"/>
      <c r="O301" s="17">
        <f>IF(Commande!O311&lt;&gt;"",Commande!O311,"")</f>
        <v>0</v>
      </c>
      <c r="P301" s="17">
        <f>IF(Commande!P311&lt;&gt;"",Commande!P311,"")</f>
        <v>0</v>
      </c>
      <c r="Q301" s="17">
        <f>IF(Commande!Q311&lt;&gt;"",Commande!Q311,"")</f>
        <v>0</v>
      </c>
      <c r="R301" s="154"/>
      <c r="S301" s="155"/>
      <c r="T301" s="155"/>
      <c r="U301" s="155"/>
    </row>
    <row r="302" spans="1:21" ht="20.100000000000001" customHeight="1">
      <c r="A302" s="140">
        <f>IF(Commande!A312&lt;&gt;"",Commande!A312,"")</f>
        <v>13399</v>
      </c>
      <c r="B302" s="141" t="str">
        <f>IF(Commande!B312&lt;&gt;"",Commande!B312,"")</f>
        <v>MENTHE</v>
      </c>
      <c r="C302" s="141" t="str">
        <f>IF(Commande!C312&lt;&gt;"",Commande!C312,"")</f>
        <v>Ananas</v>
      </c>
      <c r="D302" s="142" t="str">
        <f>IF(Commande!D312&lt;&gt;"",Commande!D312,"")</f>
        <v>B</v>
      </c>
      <c r="E302" s="142" t="str">
        <f>IF(Commande!E312&lt;&gt;"",Commande!E312,"")</f>
        <v>M 3 cm X60</v>
      </c>
      <c r="F302" s="143">
        <f>IF(Commande!G312&lt;&gt;"",Commande!G312,"")</f>
        <v>30</v>
      </c>
      <c r="G302" s="143">
        <f>IF(Commande!F312&lt;&gt;"",Commande!F312,"")</f>
        <v>5</v>
      </c>
      <c r="H302" s="143" t="str">
        <f>IF(Commande!H312&lt;&gt;"",Commande!H312,"")</f>
        <v>B</v>
      </c>
      <c r="I302" s="144" t="str">
        <f>IF(Commande!I312&lt;&gt;"",Commande!I312,"")</f>
        <v/>
      </c>
      <c r="J302" s="145" t="str">
        <f>IF(Commande!J312&lt;&gt;"",Commande!J312,"")</f>
        <v>S10</v>
      </c>
      <c r="K302" s="141" t="str">
        <f>IF(Commande!K312&lt;&gt;"",Commande!K312,"")</f>
        <v/>
      </c>
      <c r="L302" s="141" t="str">
        <f>IF(Commande!L312&lt;&gt;"",Commande!L312,"")</f>
        <v>M3</v>
      </c>
      <c r="M302" s="145">
        <f>IF(Commande!M312&lt;&gt;"",Commande!M312,"")</f>
        <v>302</v>
      </c>
      <c r="N302" s="145"/>
      <c r="O302" s="17">
        <f>IF(Commande!O312&lt;&gt;"",Commande!O312,"")</f>
        <v>0</v>
      </c>
      <c r="P302" s="17">
        <f>IF(Commande!P312&lt;&gt;"",Commande!P312,"")</f>
        <v>0</v>
      </c>
      <c r="Q302" s="17">
        <f>IF(Commande!Q312&lt;&gt;"",Commande!Q312,"")</f>
        <v>0</v>
      </c>
      <c r="R302" s="146"/>
      <c r="S302" s="147"/>
      <c r="T302" s="147"/>
      <c r="U302" s="147"/>
    </row>
    <row r="303" spans="1:21" ht="20.100000000000001" customHeight="1">
      <c r="A303" s="148">
        <f>IF(Commande!A313&lt;&gt;"",Commande!A313,"")</f>
        <v>14363</v>
      </c>
      <c r="B303" s="149" t="str">
        <f>IF(Commande!B313&lt;&gt;"",Commande!B313,"")</f>
        <v>MENTHE</v>
      </c>
      <c r="C303" s="149" t="str">
        <f>IF(Commande!C313&lt;&gt;"",Commande!C313,"")</f>
        <v>Bergamotte</v>
      </c>
      <c r="D303" s="150" t="str">
        <f>IF(Commande!D313&lt;&gt;"",Commande!D313,"")</f>
        <v>B</v>
      </c>
      <c r="E303" s="150" t="str">
        <f>IF(Commande!E313&lt;&gt;"",Commande!E313,"")</f>
        <v>M 3 cm X60</v>
      </c>
      <c r="F303" s="151">
        <f>IF(Commande!G313&lt;&gt;"",Commande!G313,"")</f>
        <v>30</v>
      </c>
      <c r="G303" s="151">
        <f>IF(Commande!F313&lt;&gt;"",Commande!F313,"")</f>
        <v>5</v>
      </c>
      <c r="H303" s="151" t="str">
        <f>IF(Commande!H313&lt;&gt;"",Commande!H313,"")</f>
        <v>B</v>
      </c>
      <c r="I303" s="152" t="str">
        <f>IF(Commande!I313&lt;&gt;"",Commande!I313,"")</f>
        <v/>
      </c>
      <c r="J303" s="149" t="str">
        <f>IF(Commande!J313&lt;&gt;"",Commande!J313,"")</f>
        <v>S10</v>
      </c>
      <c r="K303" s="149" t="str">
        <f>IF(Commande!K313&lt;&gt;"",Commande!K313,"")</f>
        <v/>
      </c>
      <c r="L303" s="149" t="str">
        <f>IF(Commande!L313&lt;&gt;"",Commande!L313,"")</f>
        <v>M3</v>
      </c>
      <c r="M303" s="153">
        <f>IF(Commande!M313&lt;&gt;"",Commande!M313,"")</f>
        <v>303</v>
      </c>
      <c r="N303" s="153"/>
      <c r="O303" s="17">
        <f>IF(Commande!O313&lt;&gt;"",Commande!O313,"")</f>
        <v>0</v>
      </c>
      <c r="P303" s="17">
        <f>IF(Commande!P313&lt;&gt;"",Commande!P313,"")</f>
        <v>0</v>
      </c>
      <c r="Q303" s="17">
        <f>IF(Commande!Q313&lt;&gt;"",Commande!Q313,"")</f>
        <v>0</v>
      </c>
      <c r="R303" s="154"/>
      <c r="S303" s="155"/>
      <c r="T303" s="155"/>
      <c r="U303" s="155"/>
    </row>
    <row r="304" spans="1:21" ht="20.100000000000001" customHeight="1">
      <c r="A304" s="140">
        <f>IF(Commande!A314&lt;&gt;"",Commande!A314,"")</f>
        <v>11128</v>
      </c>
      <c r="B304" s="141" t="str">
        <f>IF(Commande!B314&lt;&gt;"",Commande!B314,"")</f>
        <v>MENTHE</v>
      </c>
      <c r="C304" s="141" t="str">
        <f>IF(Commande!C314&lt;&gt;"",Commande!C314,"")</f>
        <v>Chocolat</v>
      </c>
      <c r="D304" s="142" t="str">
        <f>IF(Commande!D314&lt;&gt;"",Commande!D314,"")</f>
        <v>B</v>
      </c>
      <c r="E304" s="142" t="str">
        <f>IF(Commande!E314&lt;&gt;"",Commande!E314,"")</f>
        <v>M 3 cm X60</v>
      </c>
      <c r="F304" s="143">
        <f>IF(Commande!G314&lt;&gt;"",Commande!G314,"")</f>
        <v>30</v>
      </c>
      <c r="G304" s="143">
        <f>IF(Commande!F314&lt;&gt;"",Commande!F314,"")</f>
        <v>5</v>
      </c>
      <c r="H304" s="143" t="str">
        <f>IF(Commande!H314&lt;&gt;"",Commande!H314,"")</f>
        <v>B</v>
      </c>
      <c r="I304" s="144" t="str">
        <f>IF(Commande!I314&lt;&gt;"",Commande!I314,"")</f>
        <v/>
      </c>
      <c r="J304" s="145" t="str">
        <f>IF(Commande!J314&lt;&gt;"",Commande!J314,"")</f>
        <v>S10</v>
      </c>
      <c r="K304" s="141" t="str">
        <f>IF(Commande!K314&lt;&gt;"",Commande!K314,"")</f>
        <v/>
      </c>
      <c r="L304" s="141" t="str">
        <f>IF(Commande!L314&lt;&gt;"",Commande!L314,"")</f>
        <v>M3</v>
      </c>
      <c r="M304" s="145">
        <f>IF(Commande!M314&lt;&gt;"",Commande!M314,"")</f>
        <v>304</v>
      </c>
      <c r="N304" s="145"/>
      <c r="O304" s="17">
        <f>IF(Commande!O314&lt;&gt;"",Commande!O314,"")</f>
        <v>0</v>
      </c>
      <c r="P304" s="17">
        <f>IF(Commande!P314&lt;&gt;"",Commande!P314,"")</f>
        <v>0</v>
      </c>
      <c r="Q304" s="17">
        <f>IF(Commande!Q314&lt;&gt;"",Commande!Q314,"")</f>
        <v>0</v>
      </c>
      <c r="R304" s="146"/>
      <c r="S304" s="147"/>
      <c r="T304" s="147"/>
      <c r="U304" s="147"/>
    </row>
    <row r="305" spans="1:21" ht="20.100000000000001" customHeight="1">
      <c r="A305" s="148">
        <f>IF(Commande!A315&lt;&gt;"",Commande!A315,"")</f>
        <v>13671</v>
      </c>
      <c r="B305" s="149" t="str">
        <f>IF(Commande!B315&lt;&gt;"",Commande!B315,"")</f>
        <v>MENTHE</v>
      </c>
      <c r="C305" s="149" t="str">
        <f>IF(Commande!C315&lt;&gt;"",Commande!C315,"")</f>
        <v>Fraise</v>
      </c>
      <c r="D305" s="150" t="str">
        <f>IF(Commande!D315&lt;&gt;"",Commande!D315,"")</f>
        <v>B</v>
      </c>
      <c r="E305" s="150" t="str">
        <f>IF(Commande!E315&lt;&gt;"",Commande!E315,"")</f>
        <v>M 3 cm X60</v>
      </c>
      <c r="F305" s="151">
        <f>IF(Commande!G315&lt;&gt;"",Commande!G315,"")</f>
        <v>30</v>
      </c>
      <c r="G305" s="151">
        <f>IF(Commande!F315&lt;&gt;"",Commande!F315,"")</f>
        <v>5</v>
      </c>
      <c r="H305" s="151" t="str">
        <f>IF(Commande!H315&lt;&gt;"",Commande!H315,"")</f>
        <v>B</v>
      </c>
      <c r="I305" s="152" t="str">
        <f>IF(Commande!I315&lt;&gt;"",Commande!I315,"")</f>
        <v/>
      </c>
      <c r="J305" s="149" t="str">
        <f>IF(Commande!J315&lt;&gt;"",Commande!J315,"")</f>
        <v>S10</v>
      </c>
      <c r="K305" s="149" t="str">
        <f>IF(Commande!K315&lt;&gt;"",Commande!K315,"")</f>
        <v/>
      </c>
      <c r="L305" s="149" t="str">
        <f>IF(Commande!L315&lt;&gt;"",Commande!L315,"")</f>
        <v>M3</v>
      </c>
      <c r="M305" s="153">
        <f>IF(Commande!M315&lt;&gt;"",Commande!M315,"")</f>
        <v>306</v>
      </c>
      <c r="N305" s="153"/>
      <c r="O305" s="17">
        <f>IF(Commande!O315&lt;&gt;"",Commande!O315,"")</f>
        <v>0</v>
      </c>
      <c r="P305" s="17">
        <f>IF(Commande!P315&lt;&gt;"",Commande!P315,"")</f>
        <v>0</v>
      </c>
      <c r="Q305" s="17">
        <f>IF(Commande!Q315&lt;&gt;"",Commande!Q315,"")</f>
        <v>0</v>
      </c>
      <c r="R305" s="154"/>
      <c r="S305" s="155"/>
      <c r="T305" s="155"/>
      <c r="U305" s="155"/>
    </row>
    <row r="306" spans="1:21" ht="20.100000000000001" customHeight="1">
      <c r="A306" s="140">
        <f>IF(Commande!A316&lt;&gt;"",Commande!A316,"")</f>
        <v>14365</v>
      </c>
      <c r="B306" s="141" t="str">
        <f>IF(Commande!B316&lt;&gt;"",Commande!B316,"")</f>
        <v>MENTHE</v>
      </c>
      <c r="C306" s="141" t="str">
        <f>IF(Commande!C316&lt;&gt;"",Commande!C316,"")</f>
        <v>Hollywood</v>
      </c>
      <c r="D306" s="142" t="str">
        <f>IF(Commande!D316&lt;&gt;"",Commande!D316,"")</f>
        <v>B</v>
      </c>
      <c r="E306" s="142" t="str">
        <f>IF(Commande!E316&lt;&gt;"",Commande!E316,"")</f>
        <v>M 3 cm X60</v>
      </c>
      <c r="F306" s="143">
        <f>IF(Commande!G316&lt;&gt;"",Commande!G316,"")</f>
        <v>30</v>
      </c>
      <c r="G306" s="143">
        <f>IF(Commande!F316&lt;&gt;"",Commande!F316,"")</f>
        <v>5</v>
      </c>
      <c r="H306" s="143" t="str">
        <f>IF(Commande!H316&lt;&gt;"",Commande!H316,"")</f>
        <v>B</v>
      </c>
      <c r="I306" s="144" t="str">
        <f>IF(Commande!I316&lt;&gt;"",Commande!I316,"")</f>
        <v/>
      </c>
      <c r="J306" s="145" t="str">
        <f>IF(Commande!J316&lt;&gt;"",Commande!J316,"")</f>
        <v>S10</v>
      </c>
      <c r="K306" s="141" t="str">
        <f>IF(Commande!K316&lt;&gt;"",Commande!K316,"")</f>
        <v/>
      </c>
      <c r="L306" s="141" t="str">
        <f>IF(Commande!L316&lt;&gt;"",Commande!L316,"")</f>
        <v>M3</v>
      </c>
      <c r="M306" s="145">
        <f>IF(Commande!M316&lt;&gt;"",Commande!M316,"")</f>
        <v>307</v>
      </c>
      <c r="N306" s="145"/>
      <c r="O306" s="17">
        <f>IF(Commande!O316&lt;&gt;"",Commande!O316,"")</f>
        <v>0</v>
      </c>
      <c r="P306" s="17">
        <f>IF(Commande!P316&lt;&gt;"",Commande!P316,"")</f>
        <v>0</v>
      </c>
      <c r="Q306" s="17">
        <f>IF(Commande!Q316&lt;&gt;"",Commande!Q316,"")</f>
        <v>0</v>
      </c>
      <c r="R306" s="146"/>
      <c r="S306" s="147"/>
      <c r="T306" s="147"/>
      <c r="U306" s="147"/>
    </row>
    <row r="307" spans="1:21" ht="20.100000000000001" customHeight="1">
      <c r="A307" s="148">
        <f>IF(Commande!A317&lt;&gt;"",Commande!A317,"")</f>
        <v>11170</v>
      </c>
      <c r="B307" s="149" t="str">
        <f>IF(Commande!B317&lt;&gt;"",Commande!B317,"")</f>
        <v>MENTHE</v>
      </c>
      <c r="C307" s="149" t="str">
        <f>IF(Commande!C317&lt;&gt;"",Commande!C317,"")</f>
        <v>Marocaine</v>
      </c>
      <c r="D307" s="150" t="str">
        <f>IF(Commande!D317&lt;&gt;"",Commande!D317,"")</f>
        <v>B</v>
      </c>
      <c r="E307" s="150" t="str">
        <f>IF(Commande!E317&lt;&gt;"",Commande!E317,"")</f>
        <v>M 3 cm X60</v>
      </c>
      <c r="F307" s="151">
        <f>IF(Commande!G317&lt;&gt;"",Commande!G317,"")</f>
        <v>30</v>
      </c>
      <c r="G307" s="151">
        <f>IF(Commande!F317&lt;&gt;"",Commande!F317,"")</f>
        <v>5</v>
      </c>
      <c r="H307" s="151" t="str">
        <f>IF(Commande!H317&lt;&gt;"",Commande!H317,"")</f>
        <v>B</v>
      </c>
      <c r="I307" s="152" t="str">
        <f>IF(Commande!I317&lt;&gt;"",Commande!I317,"")</f>
        <v/>
      </c>
      <c r="J307" s="149" t="str">
        <f>IF(Commande!J317&lt;&gt;"",Commande!J317,"")</f>
        <v>S10</v>
      </c>
      <c r="K307" s="149" t="str">
        <f>IF(Commande!K317&lt;&gt;"",Commande!K317,"")</f>
        <v/>
      </c>
      <c r="L307" s="149" t="str">
        <f>IF(Commande!L317&lt;&gt;"",Commande!L317,"")</f>
        <v>M3</v>
      </c>
      <c r="M307" s="153">
        <f>IF(Commande!M317&lt;&gt;"",Commande!M317,"")</f>
        <v>308</v>
      </c>
      <c r="N307" s="153"/>
      <c r="O307" s="17">
        <f>IF(Commande!O317&lt;&gt;"",Commande!O317,"")</f>
        <v>0</v>
      </c>
      <c r="P307" s="17">
        <f>IF(Commande!P317&lt;&gt;"",Commande!P317,"")</f>
        <v>0</v>
      </c>
      <c r="Q307" s="17">
        <f>IF(Commande!Q317&lt;&gt;"",Commande!Q317,"")</f>
        <v>0</v>
      </c>
      <c r="R307" s="154"/>
      <c r="S307" s="155"/>
      <c r="T307" s="155"/>
      <c r="U307" s="155"/>
    </row>
    <row r="308" spans="1:21" ht="20.100000000000001" customHeight="1">
      <c r="A308" s="140">
        <f>IF(Commande!A318&lt;&gt;"",Commande!A318,"")</f>
        <v>10687</v>
      </c>
      <c r="B308" s="141" t="str">
        <f>IF(Commande!B318&lt;&gt;"",Commande!B318,"")</f>
        <v>MENTHE</v>
      </c>
      <c r="C308" s="141" t="str">
        <f>IF(Commande!C318&lt;&gt;"",Commande!C318,"")</f>
        <v>Mojito</v>
      </c>
      <c r="D308" s="142" t="str">
        <f>IF(Commande!D318&lt;&gt;"",Commande!D318,"")</f>
        <v>B</v>
      </c>
      <c r="E308" s="142" t="str">
        <f>IF(Commande!E318&lt;&gt;"",Commande!E318,"")</f>
        <v>M 3 cm X60</v>
      </c>
      <c r="F308" s="143">
        <f>IF(Commande!G318&lt;&gt;"",Commande!G318,"")</f>
        <v>30</v>
      </c>
      <c r="G308" s="143">
        <f>IF(Commande!F318&lt;&gt;"",Commande!F318,"")</f>
        <v>5</v>
      </c>
      <c r="H308" s="143" t="str">
        <f>IF(Commande!H318&lt;&gt;"",Commande!H318,"")</f>
        <v>B</v>
      </c>
      <c r="I308" s="144" t="str">
        <f>IF(Commande!I318&lt;&gt;"",Commande!I318,"")</f>
        <v/>
      </c>
      <c r="J308" s="145" t="str">
        <f>IF(Commande!J318&lt;&gt;"",Commande!J318,"")</f>
        <v>S10</v>
      </c>
      <c r="K308" s="141" t="str">
        <f>IF(Commande!K318&lt;&gt;"",Commande!K318,"")</f>
        <v/>
      </c>
      <c r="L308" s="141" t="str">
        <f>IF(Commande!L318&lt;&gt;"",Commande!L318,"")</f>
        <v>M3</v>
      </c>
      <c r="M308" s="145">
        <f>IF(Commande!M318&lt;&gt;"",Commande!M318,"")</f>
        <v>309</v>
      </c>
      <c r="N308" s="145"/>
      <c r="O308" s="17">
        <f>IF(Commande!O318&lt;&gt;"",Commande!O318,"")</f>
        <v>0</v>
      </c>
      <c r="P308" s="17">
        <f>IF(Commande!P318&lt;&gt;"",Commande!P318,"")</f>
        <v>0</v>
      </c>
      <c r="Q308" s="17">
        <f>IF(Commande!Q318&lt;&gt;"",Commande!Q318,"")</f>
        <v>0</v>
      </c>
      <c r="R308" s="146"/>
      <c r="S308" s="147"/>
      <c r="T308" s="147"/>
      <c r="U308" s="147"/>
    </row>
    <row r="309" spans="1:21" ht="20.100000000000001" customHeight="1">
      <c r="A309" s="148">
        <f>IF(Commande!A319&lt;&gt;"",Commande!A319,"")</f>
        <v>13158</v>
      </c>
      <c r="B309" s="149" t="str">
        <f>IF(Commande!B319&lt;&gt;"",Commande!B319,"")</f>
        <v>MENTHE</v>
      </c>
      <c r="C309" s="149" t="str">
        <f>IF(Commande!C319&lt;&gt;"",Commande!C319,"")</f>
        <v>Orange</v>
      </c>
      <c r="D309" s="150" t="str">
        <f>IF(Commande!D319&lt;&gt;"",Commande!D319,"")</f>
        <v>B</v>
      </c>
      <c r="E309" s="150" t="str">
        <f>IF(Commande!E319&lt;&gt;"",Commande!E319,"")</f>
        <v>M 3 cm X60</v>
      </c>
      <c r="F309" s="151">
        <f>IF(Commande!G319&lt;&gt;"",Commande!G319,"")</f>
        <v>30</v>
      </c>
      <c r="G309" s="151">
        <f>IF(Commande!F319&lt;&gt;"",Commande!F319,"")</f>
        <v>5</v>
      </c>
      <c r="H309" s="151" t="str">
        <f>IF(Commande!H319&lt;&gt;"",Commande!H319,"")</f>
        <v>B</v>
      </c>
      <c r="I309" s="152" t="str">
        <f>IF(Commande!I319&lt;&gt;"",Commande!I319,"")</f>
        <v/>
      </c>
      <c r="J309" s="149" t="str">
        <f>IF(Commande!J319&lt;&gt;"",Commande!J319,"")</f>
        <v>S10</v>
      </c>
      <c r="K309" s="149" t="str">
        <f>IF(Commande!K319&lt;&gt;"",Commande!K319,"")</f>
        <v/>
      </c>
      <c r="L309" s="149" t="str">
        <f>IF(Commande!L319&lt;&gt;"",Commande!L319,"")</f>
        <v>M3</v>
      </c>
      <c r="M309" s="153">
        <f>IF(Commande!M319&lt;&gt;"",Commande!M319,"")</f>
        <v>310</v>
      </c>
      <c r="N309" s="153"/>
      <c r="O309" s="17">
        <f>IF(Commande!O319&lt;&gt;"",Commande!O319,"")</f>
        <v>0</v>
      </c>
      <c r="P309" s="17">
        <f>IF(Commande!P319&lt;&gt;"",Commande!P319,"")</f>
        <v>0</v>
      </c>
      <c r="Q309" s="17">
        <f>IF(Commande!Q319&lt;&gt;"",Commande!Q319,"")</f>
        <v>0</v>
      </c>
      <c r="R309" s="154"/>
      <c r="S309" s="155"/>
      <c r="T309" s="155"/>
      <c r="U309" s="155"/>
    </row>
    <row r="310" spans="1:21" ht="20.100000000000001" customHeight="1">
      <c r="A310" s="140">
        <f>IF(Commande!A320&lt;&gt;"",Commande!A320,"")</f>
        <v>10688</v>
      </c>
      <c r="B310" s="141" t="str">
        <f>IF(Commande!B320&lt;&gt;"",Commande!B320,"")</f>
        <v>MENTHE</v>
      </c>
      <c r="C310" s="141" t="str">
        <f>IF(Commande!C320&lt;&gt;"",Commande!C320,"")</f>
        <v>Poivree</v>
      </c>
      <c r="D310" s="142" t="str">
        <f>IF(Commande!D320&lt;&gt;"",Commande!D320,"")</f>
        <v>B</v>
      </c>
      <c r="E310" s="142" t="str">
        <f>IF(Commande!E320&lt;&gt;"",Commande!E320,"")</f>
        <v>M 3 cm X60</v>
      </c>
      <c r="F310" s="143">
        <f>IF(Commande!G320&lt;&gt;"",Commande!G320,"")</f>
        <v>30</v>
      </c>
      <c r="G310" s="143">
        <f>IF(Commande!F320&lt;&gt;"",Commande!F320,"")</f>
        <v>5</v>
      </c>
      <c r="H310" s="143" t="str">
        <f>IF(Commande!H320&lt;&gt;"",Commande!H320,"")</f>
        <v>B</v>
      </c>
      <c r="I310" s="144" t="str">
        <f>IF(Commande!I320&lt;&gt;"",Commande!I320,"")</f>
        <v/>
      </c>
      <c r="J310" s="145" t="str">
        <f>IF(Commande!J320&lt;&gt;"",Commande!J320,"")</f>
        <v>S10</v>
      </c>
      <c r="K310" s="141" t="str">
        <f>IF(Commande!K320&lt;&gt;"",Commande!K320,"")</f>
        <v/>
      </c>
      <c r="L310" s="141" t="str">
        <f>IF(Commande!L320&lt;&gt;"",Commande!L320,"")</f>
        <v>M3</v>
      </c>
      <c r="M310" s="145">
        <f>IF(Commande!M320&lt;&gt;"",Commande!M320,"")</f>
        <v>311</v>
      </c>
      <c r="N310" s="145"/>
      <c r="O310" s="17">
        <f>IF(Commande!O320&lt;&gt;"",Commande!O320,"")</f>
        <v>0</v>
      </c>
      <c r="P310" s="17">
        <f>IF(Commande!P320&lt;&gt;"",Commande!P320,"")</f>
        <v>0</v>
      </c>
      <c r="Q310" s="17">
        <f>IF(Commande!Q320&lt;&gt;"",Commande!Q320,"")</f>
        <v>0</v>
      </c>
      <c r="R310" s="146"/>
      <c r="S310" s="147"/>
      <c r="T310" s="147"/>
      <c r="U310" s="147"/>
    </row>
    <row r="311" spans="1:21" ht="20.100000000000001" customHeight="1">
      <c r="A311" s="148">
        <f>IF(Commande!A321&lt;&gt;"",Commande!A321,"")</f>
        <v>14368</v>
      </c>
      <c r="B311" s="149" t="str">
        <f>IF(Commande!B321&lt;&gt;"",Commande!B321,"")</f>
        <v>MENTHE</v>
      </c>
      <c r="C311" s="149" t="str">
        <f>IF(Commande!C321&lt;&gt;"",Commande!C321,"")</f>
        <v>Réglisse</v>
      </c>
      <c r="D311" s="150" t="str">
        <f>IF(Commande!D321&lt;&gt;"",Commande!D321,"")</f>
        <v>B</v>
      </c>
      <c r="E311" s="150" t="str">
        <f>IF(Commande!E321&lt;&gt;"",Commande!E321,"")</f>
        <v>M 3 cm X60</v>
      </c>
      <c r="F311" s="151">
        <f>IF(Commande!G321&lt;&gt;"",Commande!G321,"")</f>
        <v>30</v>
      </c>
      <c r="G311" s="151">
        <f>IF(Commande!F321&lt;&gt;"",Commande!F321,"")</f>
        <v>5</v>
      </c>
      <c r="H311" s="151" t="str">
        <f>IF(Commande!H321&lt;&gt;"",Commande!H321,"")</f>
        <v>B</v>
      </c>
      <c r="I311" s="152" t="str">
        <f>IF(Commande!I321&lt;&gt;"",Commande!I321,"")</f>
        <v/>
      </c>
      <c r="J311" s="149" t="str">
        <f>IF(Commande!J321&lt;&gt;"",Commande!J321,"")</f>
        <v>S10</v>
      </c>
      <c r="K311" s="149" t="str">
        <f>IF(Commande!K321&lt;&gt;"",Commande!K321,"")</f>
        <v/>
      </c>
      <c r="L311" s="149" t="str">
        <f>IF(Commande!L321&lt;&gt;"",Commande!L321,"")</f>
        <v>M3</v>
      </c>
      <c r="M311" s="153">
        <f>IF(Commande!M321&lt;&gt;"",Commande!M321,"")</f>
        <v>312</v>
      </c>
      <c r="N311" s="153"/>
      <c r="O311" s="17">
        <f>IF(Commande!O321&lt;&gt;"",Commande!O321,"")</f>
        <v>0</v>
      </c>
      <c r="P311" s="17">
        <f>IF(Commande!P321&lt;&gt;"",Commande!P321,"")</f>
        <v>0</v>
      </c>
      <c r="Q311" s="17">
        <f>IF(Commande!Q321&lt;&gt;"",Commande!Q321,"")</f>
        <v>0</v>
      </c>
      <c r="R311" s="154"/>
      <c r="S311" s="155"/>
      <c r="T311" s="155"/>
      <c r="U311" s="155"/>
    </row>
    <row r="312" spans="1:21" ht="20.100000000000001" customHeight="1">
      <c r="A312" s="140">
        <f>IF(Commande!A322&lt;&gt;"",Commande!A322,"")</f>
        <v>25130</v>
      </c>
      <c r="B312" s="141" t="str">
        <f>IF(Commande!B322&lt;&gt;"",Commande!B322,"")</f>
        <v>MENTHE</v>
      </c>
      <c r="C312" s="141" t="str">
        <f>IF(Commande!C322&lt;&gt;"",Commande!C322,"")</f>
        <v>Spanish</v>
      </c>
      <c r="D312" s="142" t="str">
        <f>IF(Commande!D322&lt;&gt;"",Commande!D322,"")</f>
        <v>B</v>
      </c>
      <c r="E312" s="142" t="str">
        <f>IF(Commande!E322&lt;&gt;"",Commande!E322,"")</f>
        <v>M 3 cm X60</v>
      </c>
      <c r="F312" s="143">
        <f>IF(Commande!G322&lt;&gt;"",Commande!G322,"")</f>
        <v>30</v>
      </c>
      <c r="G312" s="143">
        <f>IF(Commande!F322&lt;&gt;"",Commande!F322,"")</f>
        <v>5</v>
      </c>
      <c r="H312" s="143" t="str">
        <f>IF(Commande!H322&lt;&gt;"",Commande!H322,"")</f>
        <v>B</v>
      </c>
      <c r="I312" s="144" t="str">
        <f>IF(Commande!I322&lt;&gt;"",Commande!I322,"")</f>
        <v/>
      </c>
      <c r="J312" s="145" t="str">
        <f>IF(Commande!J322&lt;&gt;"",Commande!J322,"")</f>
        <v>S10</v>
      </c>
      <c r="K312" s="141" t="str">
        <f>IF(Commande!K322&lt;&gt;"",Commande!K322,"")</f>
        <v/>
      </c>
      <c r="L312" s="141" t="str">
        <f>IF(Commande!L322&lt;&gt;"",Commande!L322,"")</f>
        <v>M3</v>
      </c>
      <c r="M312" s="145">
        <f>IF(Commande!M322&lt;&gt;"",Commande!M322,"")</f>
        <v>313</v>
      </c>
      <c r="N312" s="145"/>
      <c r="O312" s="17">
        <f>IF(Commande!O322&lt;&gt;"",Commande!O322,"")</f>
        <v>0</v>
      </c>
      <c r="P312" s="17">
        <f>IF(Commande!P322&lt;&gt;"",Commande!P322,"")</f>
        <v>0</v>
      </c>
      <c r="Q312" s="17">
        <f>IF(Commande!Q322&lt;&gt;"",Commande!Q322,"")</f>
        <v>0</v>
      </c>
      <c r="R312" s="146"/>
      <c r="S312" s="147"/>
      <c r="T312" s="147"/>
      <c r="U312" s="147"/>
    </row>
    <row r="313" spans="1:21" ht="20.100000000000001" customHeight="1">
      <c r="A313" s="148">
        <f>IF(Commande!A323&lt;&gt;"",Commande!A323,"")</f>
        <v>22866</v>
      </c>
      <c r="B313" s="149" t="str">
        <f>IF(Commande!B323&lt;&gt;"",Commande!B323,"")</f>
        <v>MENTHE</v>
      </c>
      <c r="C313" s="149" t="str">
        <f>IF(Commande!C323&lt;&gt;"",Commande!C323,"")</f>
        <v>Verte classique</v>
      </c>
      <c r="D313" s="150" t="str">
        <f>IF(Commande!D323&lt;&gt;"",Commande!D323,"")</f>
        <v>B</v>
      </c>
      <c r="E313" s="150" t="str">
        <f>IF(Commande!E323&lt;&gt;"",Commande!E323,"")</f>
        <v>M 3 cm X60</v>
      </c>
      <c r="F313" s="151">
        <f>IF(Commande!G323&lt;&gt;"",Commande!G323,"")</f>
        <v>30</v>
      </c>
      <c r="G313" s="151">
        <f>IF(Commande!F323&lt;&gt;"",Commande!F323,"")</f>
        <v>5</v>
      </c>
      <c r="H313" s="151" t="str">
        <f>IF(Commande!H323&lt;&gt;"",Commande!H323,"")</f>
        <v>B</v>
      </c>
      <c r="I313" s="152" t="str">
        <f>IF(Commande!I323&lt;&gt;"",Commande!I323,"")</f>
        <v/>
      </c>
      <c r="J313" s="149" t="str">
        <f>IF(Commande!J323&lt;&gt;"",Commande!J323,"")</f>
        <v>S10</v>
      </c>
      <c r="K313" s="149" t="str">
        <f>IF(Commande!K323&lt;&gt;"",Commande!K323,"")</f>
        <v/>
      </c>
      <c r="L313" s="149" t="str">
        <f>IF(Commande!L323&lt;&gt;"",Commande!L323,"")</f>
        <v>M3</v>
      </c>
      <c r="M313" s="153">
        <f>IF(Commande!M323&lt;&gt;"",Commande!M323,"")</f>
        <v>314</v>
      </c>
      <c r="N313" s="153"/>
      <c r="O313" s="17">
        <f>IF(Commande!O323&lt;&gt;"",Commande!O323,"")</f>
        <v>0</v>
      </c>
      <c r="P313" s="17">
        <f>IF(Commande!P323&lt;&gt;"",Commande!P323,"")</f>
        <v>0</v>
      </c>
      <c r="Q313" s="17">
        <f>IF(Commande!Q323&lt;&gt;"",Commande!Q323,"")</f>
        <v>0</v>
      </c>
      <c r="R313" s="154"/>
      <c r="S313" s="155"/>
      <c r="T313" s="155"/>
      <c r="U313" s="155"/>
    </row>
    <row r="314" spans="1:21" ht="20.100000000000001" customHeight="1">
      <c r="A314" s="140">
        <f>IF(Commande!A324&lt;&gt;"",Commande!A324,"")</f>
        <v>12614</v>
      </c>
      <c r="B314" s="141" t="str">
        <f>IF(Commande!B324&lt;&gt;"",Commande!B324,"")</f>
        <v>MERTENSIA MARITIMA</v>
      </c>
      <c r="C314" s="141" t="str">
        <f>IF(Commande!C324&lt;&gt;"",Commande!C324,"")</f>
        <v>Silver Ocean</v>
      </c>
      <c r="D314" s="142" t="str">
        <f>IF(Commande!D324&lt;&gt;"",Commande!D324,"")</f>
        <v>S</v>
      </c>
      <c r="E314" s="142" t="str">
        <f>IF(Commande!E324&lt;&gt;"",Commande!E324,"")</f>
        <v>M 3 cm X60</v>
      </c>
      <c r="F314" s="143">
        <f>IF(Commande!G324&lt;&gt;"",Commande!G324,"")</f>
        <v>30</v>
      </c>
      <c r="G314" s="143">
        <f>IF(Commande!F324&lt;&gt;"",Commande!F324,"")</f>
        <v>7</v>
      </c>
      <c r="H314" s="143" t="str">
        <f>IF(Commande!H324&lt;&gt;"",Commande!H324,"")</f>
        <v>D</v>
      </c>
      <c r="I314" s="144" t="str">
        <f>IF(Commande!I324&lt;&gt;"",Commande!I324,"")</f>
        <v/>
      </c>
      <c r="J314" s="145" t="str">
        <f>IF(Commande!J324&lt;&gt;"",Commande!J324,"")</f>
        <v>S4</v>
      </c>
      <c r="K314" s="141" t="str">
        <f>IF(Commande!K324&lt;&gt;"",Commande!K324,"")</f>
        <v/>
      </c>
      <c r="L314" s="141" t="str">
        <f>IF(Commande!L324&lt;&gt;"",Commande!L324,"")</f>
        <v>M3</v>
      </c>
      <c r="M314" s="145">
        <f>IF(Commande!M324&lt;&gt;"",Commande!M324,"")</f>
        <v>315</v>
      </c>
      <c r="N314" s="145"/>
      <c r="O314" s="17">
        <f>IF(Commande!O324&lt;&gt;"",Commande!O324,"")</f>
        <v>0</v>
      </c>
      <c r="P314" s="17">
        <f>IF(Commande!P324&lt;&gt;"",Commande!P324,"")</f>
        <v>0</v>
      </c>
      <c r="Q314" s="17">
        <f>IF(Commande!Q324&lt;&gt;"",Commande!Q324,"")</f>
        <v>0</v>
      </c>
      <c r="R314" s="146"/>
      <c r="S314" s="147"/>
      <c r="T314" s="147"/>
      <c r="U314" s="147"/>
    </row>
    <row r="315" spans="1:21" ht="20.100000000000001" customHeight="1">
      <c r="A315" s="148">
        <f>IF(Commande!A325&lt;&gt;"",Commande!A325,"")</f>
        <v>25199</v>
      </c>
      <c r="B315" s="149" t="str">
        <f>IF(Commande!B325&lt;&gt;"",Commande!B325,"")</f>
        <v>ORIGAN</v>
      </c>
      <c r="C315" s="149" t="str">
        <f>IF(Commande!C325&lt;&gt;"",Commande!C325,"")</f>
        <v>Origanum vulgare</v>
      </c>
      <c r="D315" s="150" t="str">
        <f>IF(Commande!D325&lt;&gt;"",Commande!D325,"")</f>
        <v>B</v>
      </c>
      <c r="E315" s="150" t="str">
        <f>IF(Commande!E325&lt;&gt;"",Commande!E325,"")</f>
        <v>M 3 cm X60</v>
      </c>
      <c r="F315" s="151">
        <f>IF(Commande!G325&lt;&gt;"",Commande!G325,"")</f>
        <v>30</v>
      </c>
      <c r="G315" s="151">
        <f>IF(Commande!F325&lt;&gt;"",Commande!F325,"")</f>
        <v>6</v>
      </c>
      <c r="H315" s="151" t="str">
        <f>IF(Commande!H325&lt;&gt;"",Commande!H325,"")</f>
        <v>B</v>
      </c>
      <c r="I315" s="152" t="str">
        <f>IF(Commande!I325&lt;&gt;"",Commande!I325,"")</f>
        <v/>
      </c>
      <c r="J315" s="149" t="str">
        <f>IF(Commande!J325&lt;&gt;"",Commande!J325,"")</f>
        <v>S10</v>
      </c>
      <c r="K315" s="149" t="str">
        <f>IF(Commande!K325&lt;&gt;"",Commande!K325,"")</f>
        <v/>
      </c>
      <c r="L315" s="149" t="str">
        <f>IF(Commande!L325&lt;&gt;"",Commande!L325,"")</f>
        <v>M3</v>
      </c>
      <c r="M315" s="153">
        <f>IF(Commande!M325&lt;&gt;"",Commande!M325,"")</f>
        <v>316</v>
      </c>
      <c r="N315" s="153"/>
      <c r="O315" s="17">
        <f>IF(Commande!O325&lt;&gt;"",Commande!O325,"")</f>
        <v>0</v>
      </c>
      <c r="P315" s="17">
        <f>IF(Commande!P325&lt;&gt;"",Commande!P325,"")</f>
        <v>0</v>
      </c>
      <c r="Q315" s="17">
        <f>IF(Commande!Q325&lt;&gt;"",Commande!Q325,"")</f>
        <v>0</v>
      </c>
      <c r="R315" s="154"/>
      <c r="S315" s="155"/>
      <c r="T315" s="155"/>
      <c r="U315" s="155"/>
    </row>
    <row r="316" spans="1:21" ht="20.100000000000001" customHeight="1">
      <c r="A316" s="140">
        <f>IF(Commande!A326&lt;&gt;"",Commande!A326,"")</f>
        <v>12843</v>
      </c>
      <c r="B316" s="141" t="str">
        <f>IF(Commande!B326&lt;&gt;"",Commande!B326,"")</f>
        <v>OSEILLE</v>
      </c>
      <c r="C316" s="141" t="str">
        <f>IF(Commande!C326&lt;&gt;"",Commande!C326,"")</f>
        <v>Large de belleville</v>
      </c>
      <c r="D316" s="142" t="str">
        <f>IF(Commande!D326&lt;&gt;"",Commande!D326,"")</f>
        <v>S</v>
      </c>
      <c r="E316" s="142" t="str">
        <f>IF(Commande!E326&lt;&gt;"",Commande!E326,"")</f>
        <v>M 3 cm X60</v>
      </c>
      <c r="F316" s="143">
        <f>IF(Commande!G326&lt;&gt;"",Commande!G326,"")</f>
        <v>30</v>
      </c>
      <c r="G316" s="143">
        <f>IF(Commande!F326&lt;&gt;"",Commande!F326,"")</f>
        <v>6</v>
      </c>
      <c r="H316" s="143" t="str">
        <f>IF(Commande!H326&lt;&gt;"",Commande!H326,"")</f>
        <v>H</v>
      </c>
      <c r="I316" s="144" t="str">
        <f>IF(Commande!I326&lt;&gt;"",Commande!I326,"")</f>
        <v/>
      </c>
      <c r="J316" s="145" t="str">
        <f>IF(Commande!J326&lt;&gt;"",Commande!J326,"")</f>
        <v>S4</v>
      </c>
      <c r="K316" s="141" t="str">
        <f>IF(Commande!K326&lt;&gt;"",Commande!K326,"")</f>
        <v/>
      </c>
      <c r="L316" s="141" t="str">
        <f>IF(Commande!L326&lt;&gt;"",Commande!L326,"")</f>
        <v>M3</v>
      </c>
      <c r="M316" s="145">
        <f>IF(Commande!M326&lt;&gt;"",Commande!M326,"")</f>
        <v>317</v>
      </c>
      <c r="N316" s="145"/>
      <c r="O316" s="17">
        <f>IF(Commande!O326&lt;&gt;"",Commande!O326,"")</f>
        <v>0</v>
      </c>
      <c r="P316" s="17">
        <f>IF(Commande!P326&lt;&gt;"",Commande!P326,"")</f>
        <v>0</v>
      </c>
      <c r="Q316" s="17">
        <f>IF(Commande!Q326&lt;&gt;"",Commande!Q326,"")</f>
        <v>0</v>
      </c>
      <c r="R316" s="146"/>
      <c r="S316" s="147"/>
      <c r="T316" s="147"/>
      <c r="U316" s="147"/>
    </row>
    <row r="317" spans="1:21" ht="20.100000000000001" customHeight="1">
      <c r="A317" s="148">
        <f>IF(Commande!A327&lt;&gt;"",Commande!A327,"")</f>
        <v>12299</v>
      </c>
      <c r="B317" s="149" t="str">
        <f>IF(Commande!B327&lt;&gt;"",Commande!B327,"")</f>
        <v>PERSIL</v>
      </c>
      <c r="C317" s="149" t="str">
        <f>IF(Commande!C327&lt;&gt;"",Commande!C327,"")</f>
        <v>Frisé robust</v>
      </c>
      <c r="D317" s="150" t="str">
        <f>IF(Commande!D327&lt;&gt;"",Commande!D327,"")</f>
        <v>S</v>
      </c>
      <c r="E317" s="150" t="str">
        <f>IF(Commande!E327&lt;&gt;"",Commande!E327,"")</f>
        <v>M 3 cm X60</v>
      </c>
      <c r="F317" s="151">
        <f>IF(Commande!G327&lt;&gt;"",Commande!G327,"")</f>
        <v>30</v>
      </c>
      <c r="G317" s="151">
        <f>IF(Commande!F327&lt;&gt;"",Commande!F327,"")</f>
        <v>6</v>
      </c>
      <c r="H317" s="151" t="str">
        <f>IF(Commande!H327&lt;&gt;"",Commande!H327,"")</f>
        <v>F</v>
      </c>
      <c r="I317" s="152" t="str">
        <f>IF(Commande!I327&lt;&gt;"",Commande!I327,"")</f>
        <v/>
      </c>
      <c r="J317" s="149" t="str">
        <f>IF(Commande!J327&lt;&gt;"",Commande!J327,"")</f>
        <v>S4</v>
      </c>
      <c r="K317" s="149" t="str">
        <f>IF(Commande!K327&lt;&gt;"",Commande!K327,"")</f>
        <v/>
      </c>
      <c r="L317" s="149" t="str">
        <f>IF(Commande!L327&lt;&gt;"",Commande!L327,"")</f>
        <v>M3</v>
      </c>
      <c r="M317" s="153">
        <f>IF(Commande!M327&lt;&gt;"",Commande!M327,"")</f>
        <v>318</v>
      </c>
      <c r="N317" s="153"/>
      <c r="O317" s="17">
        <f>IF(Commande!O327&lt;&gt;"",Commande!O327,"")</f>
        <v>0</v>
      </c>
      <c r="P317" s="17">
        <f>IF(Commande!P327&lt;&gt;"",Commande!P327,"")</f>
        <v>0</v>
      </c>
      <c r="Q317" s="17">
        <f>IF(Commande!Q327&lt;&gt;"",Commande!Q327,"")</f>
        <v>0</v>
      </c>
      <c r="R317" s="154"/>
      <c r="S317" s="155"/>
      <c r="T317" s="155"/>
      <c r="U317" s="155"/>
    </row>
    <row r="318" spans="1:21" ht="20.100000000000001" customHeight="1">
      <c r="A318" s="140">
        <f>IF(Commande!A328&lt;&gt;"",Commande!A328,"")</f>
        <v>12300</v>
      </c>
      <c r="B318" s="141" t="str">
        <f>IF(Commande!B328&lt;&gt;"",Commande!B328,"")</f>
        <v>PERSIL</v>
      </c>
      <c r="C318" s="141" t="str">
        <f>IF(Commande!C328&lt;&gt;"",Commande!C328,"")</f>
        <v>Plat Géant d Italie</v>
      </c>
      <c r="D318" s="142" t="str">
        <f>IF(Commande!D328&lt;&gt;"",Commande!D328,"")</f>
        <v>S</v>
      </c>
      <c r="E318" s="142" t="str">
        <f>IF(Commande!E328&lt;&gt;"",Commande!E328,"")</f>
        <v>M 3 cm X60</v>
      </c>
      <c r="F318" s="143">
        <f>IF(Commande!G328&lt;&gt;"",Commande!G328,"")</f>
        <v>30</v>
      </c>
      <c r="G318" s="143">
        <f>IF(Commande!F328&lt;&gt;"",Commande!F328,"")</f>
        <v>6</v>
      </c>
      <c r="H318" s="143" t="str">
        <f>IF(Commande!H328&lt;&gt;"",Commande!H328,"")</f>
        <v>F</v>
      </c>
      <c r="I318" s="144" t="str">
        <f>IF(Commande!I328&lt;&gt;"",Commande!I328,"")</f>
        <v/>
      </c>
      <c r="J318" s="145" t="str">
        <f>IF(Commande!J328&lt;&gt;"",Commande!J328,"")</f>
        <v>S4</v>
      </c>
      <c r="K318" s="141" t="str">
        <f>IF(Commande!K328&lt;&gt;"",Commande!K328,"")</f>
        <v/>
      </c>
      <c r="L318" s="141" t="str">
        <f>IF(Commande!L328&lt;&gt;"",Commande!L328,"")</f>
        <v>M3</v>
      </c>
      <c r="M318" s="145">
        <f>IF(Commande!M328&lt;&gt;"",Commande!M328,"")</f>
        <v>319</v>
      </c>
      <c r="N318" s="145"/>
      <c r="O318" s="17">
        <f>IF(Commande!O328&lt;&gt;"",Commande!O328,"")</f>
        <v>0</v>
      </c>
      <c r="P318" s="17">
        <f>IF(Commande!P328&lt;&gt;"",Commande!P328,"")</f>
        <v>0</v>
      </c>
      <c r="Q318" s="17">
        <f>IF(Commande!Q328&lt;&gt;"",Commande!Q328,"")</f>
        <v>0</v>
      </c>
      <c r="R318" s="146"/>
      <c r="S318" s="147"/>
      <c r="T318" s="147"/>
      <c r="U318" s="147"/>
    </row>
    <row r="319" spans="1:21" ht="20.100000000000001" customHeight="1">
      <c r="A319" s="148">
        <f>IF(Commande!A329&lt;&gt;"",Commande!A329,"")</f>
        <v>10946</v>
      </c>
      <c r="B319" s="149" t="str">
        <f>IF(Commande!B329&lt;&gt;"",Commande!B329,"")</f>
        <v>RHUBARBE</v>
      </c>
      <c r="C319" s="149" t="str">
        <f>IF(Commande!C329&lt;&gt;"",Commande!C329,"")</f>
        <v>Victoria</v>
      </c>
      <c r="D319" s="150" t="str">
        <f>IF(Commande!D329&lt;&gt;"",Commande!D329,"")</f>
        <v>S</v>
      </c>
      <c r="E319" s="150" t="str">
        <f>IF(Commande!E329&lt;&gt;"",Commande!E329,"")</f>
        <v>M 3 cm X60</v>
      </c>
      <c r="F319" s="151">
        <f>IF(Commande!G329&lt;&gt;"",Commande!G329,"")</f>
        <v>30</v>
      </c>
      <c r="G319" s="151">
        <f>IF(Commande!F329&lt;&gt;"",Commande!F329,"")</f>
        <v>8</v>
      </c>
      <c r="H319" s="151" t="str">
        <f>IF(Commande!H329&lt;&gt;"",Commande!H329,"")</f>
        <v>C</v>
      </c>
      <c r="I319" s="152" t="str">
        <f>IF(Commande!I329&lt;&gt;"",Commande!I329,"")</f>
        <v/>
      </c>
      <c r="J319" s="149" t="str">
        <f>IF(Commande!J329&lt;&gt;"",Commande!J329,"")</f>
        <v>S4</v>
      </c>
      <c r="K319" s="149" t="str">
        <f>IF(Commande!K329&lt;&gt;"",Commande!K329,"")</f>
        <v/>
      </c>
      <c r="L319" s="149" t="str">
        <f>IF(Commande!L329&lt;&gt;"",Commande!L329,"")</f>
        <v>M3</v>
      </c>
      <c r="M319" s="153">
        <f>IF(Commande!M329&lt;&gt;"",Commande!M329,"")</f>
        <v>320</v>
      </c>
      <c r="N319" s="153"/>
      <c r="O319" s="17">
        <f>IF(Commande!O329&lt;&gt;"",Commande!O329,"")</f>
        <v>0</v>
      </c>
      <c r="P319" s="17">
        <f>IF(Commande!P329&lt;&gt;"",Commande!P329,"")</f>
        <v>0</v>
      </c>
      <c r="Q319" s="17">
        <f>IF(Commande!Q329&lt;&gt;"",Commande!Q329,"")</f>
        <v>0</v>
      </c>
      <c r="R319" s="154"/>
      <c r="S319" s="155"/>
      <c r="T319" s="155"/>
      <c r="U319" s="155"/>
    </row>
    <row r="320" spans="1:21" ht="20.100000000000001" customHeight="1">
      <c r="A320" s="140">
        <f>IF(Commande!A330&lt;&gt;"",Commande!A330,"")</f>
        <v>10689</v>
      </c>
      <c r="B320" s="141" t="str">
        <f>IF(Commande!B330&lt;&gt;"",Commande!B330,"")</f>
        <v>ROMARIN OFFICINAL</v>
      </c>
      <c r="C320" s="141" t="str">
        <f>IF(Commande!C330&lt;&gt;"",Commande!C330,"")</f>
        <v>Erigé</v>
      </c>
      <c r="D320" s="142" t="str">
        <f>IF(Commande!D330&lt;&gt;"",Commande!D330,"")</f>
        <v>B</v>
      </c>
      <c r="E320" s="142" t="str">
        <f>IF(Commande!E330&lt;&gt;"",Commande!E330,"")</f>
        <v>M 3 cm X60</v>
      </c>
      <c r="F320" s="143">
        <f>IF(Commande!G330&lt;&gt;"",Commande!G330,"")</f>
        <v>30</v>
      </c>
      <c r="G320" s="143">
        <f>IF(Commande!F330&lt;&gt;"",Commande!F330,"")</f>
        <v>12</v>
      </c>
      <c r="H320" s="143" t="str">
        <f>IF(Commande!H330&lt;&gt;"",Commande!H330,"")</f>
        <v>A</v>
      </c>
      <c r="I320" s="144" t="str">
        <f>IF(Commande!I330&lt;&gt;"",Commande!I330,"")</f>
        <v/>
      </c>
      <c r="J320" s="145" t="str">
        <f>IF(Commande!J330&lt;&gt;"",Commande!J330,"")</f>
        <v>S10</v>
      </c>
      <c r="K320" s="141" t="str">
        <f>IF(Commande!K330&lt;&gt;"",Commande!K330,"")</f>
        <v/>
      </c>
      <c r="L320" s="141" t="str">
        <f>IF(Commande!L330&lt;&gt;"",Commande!L330,"")</f>
        <v>M3</v>
      </c>
      <c r="M320" s="145">
        <f>IF(Commande!M330&lt;&gt;"",Commande!M330,"")</f>
        <v>321</v>
      </c>
      <c r="N320" s="145"/>
      <c r="O320" s="17">
        <f>IF(Commande!O330&lt;&gt;"",Commande!O330,"")</f>
        <v>0</v>
      </c>
      <c r="P320" s="17">
        <f>IF(Commande!P330&lt;&gt;"",Commande!P330,"")</f>
        <v>0</v>
      </c>
      <c r="Q320" s="17">
        <f>IF(Commande!Q330&lt;&gt;"",Commande!Q330,"")</f>
        <v>0</v>
      </c>
      <c r="R320" s="146"/>
      <c r="S320" s="147"/>
      <c r="T320" s="147"/>
      <c r="U320" s="147"/>
    </row>
    <row r="321" spans="1:21" ht="20.100000000000001" customHeight="1">
      <c r="A321" s="148">
        <f>IF(Commande!A331&lt;&gt;"",Commande!A331,"")</f>
        <v>11690</v>
      </c>
      <c r="B321" s="149" t="str">
        <f>IF(Commande!B331&lt;&gt;"",Commande!B331,"")</f>
        <v>ROMARIN OFFICINAL</v>
      </c>
      <c r="C321" s="149" t="str">
        <f>IF(Commande!C331&lt;&gt;"",Commande!C331,"")</f>
        <v>Rampant Pointe du raz</v>
      </c>
      <c r="D321" s="150" t="str">
        <f>IF(Commande!D331&lt;&gt;"",Commande!D331,"")</f>
        <v>B</v>
      </c>
      <c r="E321" s="150" t="str">
        <f>IF(Commande!E331&lt;&gt;"",Commande!E331,"")</f>
        <v>M 3 cm X60</v>
      </c>
      <c r="F321" s="151">
        <f>IF(Commande!G331&lt;&gt;"",Commande!G331,"")</f>
        <v>30</v>
      </c>
      <c r="G321" s="151">
        <f>IF(Commande!F331&lt;&gt;"",Commande!F331,"")</f>
        <v>12</v>
      </c>
      <c r="H321" s="151" t="str">
        <f>IF(Commande!H331&lt;&gt;"",Commande!H331,"")</f>
        <v>A</v>
      </c>
      <c r="I321" s="152" t="str">
        <f>IF(Commande!I331&lt;&gt;"",Commande!I331,"")</f>
        <v/>
      </c>
      <c r="J321" s="149" t="str">
        <f>IF(Commande!J331&lt;&gt;"",Commande!J331,"")</f>
        <v>S10</v>
      </c>
      <c r="K321" s="149" t="str">
        <f>IF(Commande!K331&lt;&gt;"",Commande!K331,"")</f>
        <v/>
      </c>
      <c r="L321" s="149" t="str">
        <f>IF(Commande!L331&lt;&gt;"",Commande!L331,"")</f>
        <v>M3</v>
      </c>
      <c r="M321" s="153">
        <f>IF(Commande!M331&lt;&gt;"",Commande!M331,"")</f>
        <v>322</v>
      </c>
      <c r="N321" s="153"/>
      <c r="O321" s="17">
        <f>IF(Commande!O331&lt;&gt;"",Commande!O331,"")</f>
        <v>0</v>
      </c>
      <c r="P321" s="17">
        <f>IF(Commande!P331&lt;&gt;"",Commande!P331,"")</f>
        <v>0</v>
      </c>
      <c r="Q321" s="17">
        <f>IF(Commande!Q331&lt;&gt;"",Commande!Q331,"")</f>
        <v>0</v>
      </c>
      <c r="R321" s="154"/>
      <c r="S321" s="155"/>
      <c r="T321" s="155"/>
      <c r="U321" s="155"/>
    </row>
    <row r="322" spans="1:21" ht="20.100000000000001" customHeight="1">
      <c r="A322" s="140">
        <f>IF(Commande!A332&lt;&gt;"",Commande!A332,"")</f>
        <v>2881</v>
      </c>
      <c r="B322" s="141" t="str">
        <f>IF(Commande!B332&lt;&gt;"",Commande!B332,"")</f>
        <v>SANTOLINE</v>
      </c>
      <c r="C322" s="141" t="str">
        <f>IF(Commande!C332&lt;&gt;"",Commande!C332,"")</f>
        <v>Grise</v>
      </c>
      <c r="D322" s="142" t="str">
        <f>IF(Commande!D332&lt;&gt;"",Commande!D332,"")</f>
        <v>B</v>
      </c>
      <c r="E322" s="142" t="str">
        <f>IF(Commande!E332&lt;&gt;"",Commande!E332,"")</f>
        <v>M 3 cm X60</v>
      </c>
      <c r="F322" s="143">
        <f>IF(Commande!G332&lt;&gt;"",Commande!G332,"")</f>
        <v>30</v>
      </c>
      <c r="G322" s="143">
        <f>IF(Commande!F332&lt;&gt;"",Commande!F332,"")</f>
        <v>10</v>
      </c>
      <c r="H322" s="143" t="str">
        <f>IF(Commande!H332&lt;&gt;"",Commande!H332,"")</f>
        <v>E</v>
      </c>
      <c r="I322" s="144" t="str">
        <f>IF(Commande!I332&lt;&gt;"",Commande!I332,"")</f>
        <v/>
      </c>
      <c r="J322" s="145" t="str">
        <f>IF(Commande!J332&lt;&gt;"",Commande!J332,"")</f>
        <v>S3B</v>
      </c>
      <c r="K322" s="141" t="str">
        <f>IF(Commande!K332&lt;&gt;"",Commande!K332,"")</f>
        <v/>
      </c>
      <c r="L322" s="141" t="str">
        <f>IF(Commande!L332&lt;&gt;"",Commande!L332,"")</f>
        <v>M3</v>
      </c>
      <c r="M322" s="145">
        <f>IF(Commande!M332&lt;&gt;"",Commande!M332,"")</f>
        <v>323</v>
      </c>
      <c r="N322" s="145"/>
      <c r="O322" s="17">
        <f>IF(Commande!O332&lt;&gt;"",Commande!O332,"")</f>
        <v>0</v>
      </c>
      <c r="P322" s="17">
        <f>IF(Commande!P332&lt;&gt;"",Commande!P332,"")</f>
        <v>0</v>
      </c>
      <c r="Q322" s="17">
        <f>IF(Commande!Q332&lt;&gt;"",Commande!Q332,"")</f>
        <v>0</v>
      </c>
      <c r="R322" s="146"/>
      <c r="S322" s="147"/>
      <c r="T322" s="147"/>
      <c r="U322" s="147"/>
    </row>
    <row r="323" spans="1:21" ht="20.100000000000001" customHeight="1">
      <c r="A323" s="148">
        <f>IF(Commande!A333&lt;&gt;"",Commande!A333,"")</f>
        <v>15548</v>
      </c>
      <c r="B323" s="149" t="str">
        <f>IF(Commande!B333&lt;&gt;"",Commande!B333,"")</f>
        <v>SANTOLINE</v>
      </c>
      <c r="C323" s="149" t="str">
        <f>IF(Commande!C333&lt;&gt;"",Commande!C333,"")</f>
        <v>Vert olive</v>
      </c>
      <c r="D323" s="150" t="str">
        <f>IF(Commande!D333&lt;&gt;"",Commande!D333,"")</f>
        <v>B</v>
      </c>
      <c r="E323" s="150" t="str">
        <f>IF(Commande!E333&lt;&gt;"",Commande!E333,"")</f>
        <v>M 3 cm X60</v>
      </c>
      <c r="F323" s="151">
        <f>IF(Commande!G333&lt;&gt;"",Commande!G333,"")</f>
        <v>30</v>
      </c>
      <c r="G323" s="151">
        <f>IF(Commande!F333&lt;&gt;"",Commande!F333,"")</f>
        <v>10</v>
      </c>
      <c r="H323" s="151" t="str">
        <f>IF(Commande!H333&lt;&gt;"",Commande!H333,"")</f>
        <v>E</v>
      </c>
      <c r="I323" s="152" t="str">
        <f>IF(Commande!I333&lt;&gt;"",Commande!I333,"")</f>
        <v/>
      </c>
      <c r="J323" s="149" t="str">
        <f>IF(Commande!J333&lt;&gt;"",Commande!J333,"")</f>
        <v>S3B</v>
      </c>
      <c r="K323" s="149" t="str">
        <f>IF(Commande!K333&lt;&gt;"",Commande!K333,"")</f>
        <v/>
      </c>
      <c r="L323" s="149" t="str">
        <f>IF(Commande!L333&lt;&gt;"",Commande!L333,"")</f>
        <v>M3</v>
      </c>
      <c r="M323" s="153">
        <f>IF(Commande!M333&lt;&gt;"",Commande!M333,"")</f>
        <v>324</v>
      </c>
      <c r="N323" s="153"/>
      <c r="O323" s="17">
        <f>IF(Commande!O333&lt;&gt;"",Commande!O333,"")</f>
        <v>0</v>
      </c>
      <c r="P323" s="17">
        <f>IF(Commande!P333&lt;&gt;"",Commande!P333,"")</f>
        <v>0</v>
      </c>
      <c r="Q323" s="17">
        <f>IF(Commande!Q333&lt;&gt;"",Commande!Q333,"")</f>
        <v>0</v>
      </c>
      <c r="R323" s="154"/>
      <c r="S323" s="155"/>
      <c r="T323" s="155"/>
      <c r="U323" s="155"/>
    </row>
    <row r="324" spans="1:21" ht="20.100000000000001" customHeight="1">
      <c r="A324" s="140">
        <f>IF(Commande!A334&lt;&gt;"",Commande!A334,"")</f>
        <v>10947</v>
      </c>
      <c r="B324" s="141" t="str">
        <f>IF(Commande!B334&lt;&gt;"",Commande!B334,"")</f>
        <v>SARRIETTE VIVACE</v>
      </c>
      <c r="C324" s="141" t="str">
        <f>IF(Commande!C334&lt;&gt;"",Commande!C334,"")</f>
        <v>Satureja</v>
      </c>
      <c r="D324" s="142" t="str">
        <f>IF(Commande!D334&lt;&gt;"",Commande!D334,"")</f>
        <v>B</v>
      </c>
      <c r="E324" s="142" t="str">
        <f>IF(Commande!E334&lt;&gt;"",Commande!E334,"")</f>
        <v>M 3 cm X60</v>
      </c>
      <c r="F324" s="143">
        <f>IF(Commande!G334&lt;&gt;"",Commande!G334,"")</f>
        <v>30</v>
      </c>
      <c r="G324" s="143">
        <f>IF(Commande!F334&lt;&gt;"",Commande!F334,"")</f>
        <v>8</v>
      </c>
      <c r="H324" s="143" t="str">
        <f>IF(Commande!H334&lt;&gt;"",Commande!H334,"")</f>
        <v>A</v>
      </c>
      <c r="I324" s="144" t="str">
        <f>IF(Commande!I334&lt;&gt;"",Commande!I334,"")</f>
        <v/>
      </c>
      <c r="J324" s="145" t="str">
        <f>IF(Commande!J334&lt;&gt;"",Commande!J334,"")</f>
        <v>S2</v>
      </c>
      <c r="K324" s="141" t="str">
        <f>IF(Commande!K334&lt;&gt;"",Commande!K334,"")</f>
        <v/>
      </c>
      <c r="L324" s="141" t="str">
        <f>IF(Commande!L334&lt;&gt;"",Commande!L334,"")</f>
        <v>M3</v>
      </c>
      <c r="M324" s="145">
        <f>IF(Commande!M334&lt;&gt;"",Commande!M334,"")</f>
        <v>325</v>
      </c>
      <c r="N324" s="145"/>
      <c r="O324" s="17">
        <f>IF(Commande!O334&lt;&gt;"",Commande!O334,"")</f>
        <v>0</v>
      </c>
      <c r="P324" s="17">
        <f>IF(Commande!P334&lt;&gt;"",Commande!P334,"")</f>
        <v>0</v>
      </c>
      <c r="Q324" s="17">
        <f>IF(Commande!Q334&lt;&gt;"",Commande!Q334,"")</f>
        <v>0</v>
      </c>
      <c r="R324" s="146"/>
      <c r="S324" s="147"/>
      <c r="T324" s="147"/>
      <c r="U324" s="147"/>
    </row>
    <row r="325" spans="1:21" ht="20.100000000000001" customHeight="1">
      <c r="A325" s="148">
        <f>IF(Commande!A335&lt;&gt;"",Commande!A335,"")</f>
        <v>15532</v>
      </c>
      <c r="B325" s="149" t="str">
        <f>IF(Commande!B335&lt;&gt;"",Commande!B335,"")</f>
        <v>SAUGE</v>
      </c>
      <c r="C325" s="149" t="str">
        <f>IF(Commande!C335&lt;&gt;"",Commande!C335,"")</f>
        <v>Apiana blanche</v>
      </c>
      <c r="D325" s="150" t="str">
        <f>IF(Commande!D335&lt;&gt;"",Commande!D335,"")</f>
        <v>S</v>
      </c>
      <c r="E325" s="150" t="str">
        <f>IF(Commande!E335&lt;&gt;"",Commande!E335,"")</f>
        <v>M 3 cm X60</v>
      </c>
      <c r="F325" s="151">
        <f>IF(Commande!G335&lt;&gt;"",Commande!G335,"")</f>
        <v>30</v>
      </c>
      <c r="G325" s="151">
        <f>IF(Commande!F335&lt;&gt;"",Commande!F335,"")</f>
        <v>12</v>
      </c>
      <c r="H325" s="151" t="str">
        <f>IF(Commande!H335&lt;&gt;"",Commande!H335,"")</f>
        <v>E</v>
      </c>
      <c r="I325" s="152" t="str">
        <f>IF(Commande!I335&lt;&gt;"",Commande!I335,"")</f>
        <v/>
      </c>
      <c r="J325" s="149" t="str">
        <f>IF(Commande!J335&lt;&gt;"",Commande!J335,"")</f>
        <v>S4</v>
      </c>
      <c r="K325" s="149" t="str">
        <f>IF(Commande!K335&lt;&gt;"",Commande!K335,"")</f>
        <v/>
      </c>
      <c r="L325" s="149" t="str">
        <f>IF(Commande!L335&lt;&gt;"",Commande!L335,"")</f>
        <v>M3</v>
      </c>
      <c r="M325" s="153">
        <f>IF(Commande!M335&lt;&gt;"",Commande!M335,"")</f>
        <v>326</v>
      </c>
      <c r="N325" s="153"/>
      <c r="O325" s="17">
        <f>IF(Commande!O335&lt;&gt;"",Commande!O335,"")</f>
        <v>0</v>
      </c>
      <c r="P325" s="17">
        <f>IF(Commande!P335&lt;&gt;"",Commande!P335,"")</f>
        <v>0</v>
      </c>
      <c r="Q325" s="17">
        <f>IF(Commande!Q335&lt;&gt;"",Commande!Q335,"")</f>
        <v>0</v>
      </c>
      <c r="R325" s="154"/>
      <c r="S325" s="155"/>
      <c r="T325" s="155"/>
      <c r="U325" s="155"/>
    </row>
    <row r="326" spans="1:21" ht="20.100000000000001" customHeight="1">
      <c r="A326" s="140">
        <f>IF(Commande!A336&lt;&gt;"",Commande!A336,"")</f>
        <v>2383</v>
      </c>
      <c r="B326" s="141" t="str">
        <f>IF(Commande!B336&lt;&gt;"",Commande!B336,"")</f>
        <v>SAUGE OFFICINALE</v>
      </c>
      <c r="C326" s="141" t="str">
        <f>IF(Commande!C336&lt;&gt;"",Commande!C336,"")</f>
        <v>Tricolore</v>
      </c>
      <c r="D326" s="142" t="str">
        <f>IF(Commande!D336&lt;&gt;"",Commande!D336,"")</f>
        <v>B</v>
      </c>
      <c r="E326" s="142" t="str">
        <f>IF(Commande!E336&lt;&gt;"",Commande!E336,"")</f>
        <v>M 3 cm X60</v>
      </c>
      <c r="F326" s="143">
        <f>IF(Commande!G336&lt;&gt;"",Commande!G336,"")</f>
        <v>30</v>
      </c>
      <c r="G326" s="143">
        <f>IF(Commande!F336&lt;&gt;"",Commande!F336,"")</f>
        <v>6</v>
      </c>
      <c r="H326" s="143" t="str">
        <f>IF(Commande!H336&lt;&gt;"",Commande!H336,"")</f>
        <v>A</v>
      </c>
      <c r="I326" s="144" t="str">
        <f>IF(Commande!I336&lt;&gt;"",Commande!I336,"")</f>
        <v/>
      </c>
      <c r="J326" s="145" t="str">
        <f>IF(Commande!J336&lt;&gt;"",Commande!J336,"")</f>
        <v>S1</v>
      </c>
      <c r="K326" s="141" t="str">
        <f>IF(Commande!K336&lt;&gt;"",Commande!K336,"")</f>
        <v/>
      </c>
      <c r="L326" s="141" t="str">
        <f>IF(Commande!L336&lt;&gt;"",Commande!L336,"")</f>
        <v>M3</v>
      </c>
      <c r="M326" s="145">
        <f>IF(Commande!M336&lt;&gt;"",Commande!M336,"")</f>
        <v>327</v>
      </c>
      <c r="N326" s="145"/>
      <c r="O326" s="17">
        <f>IF(Commande!O336&lt;&gt;"",Commande!O336,"")</f>
        <v>0</v>
      </c>
      <c r="P326" s="17">
        <f>IF(Commande!P336&lt;&gt;"",Commande!P336,"")</f>
        <v>0</v>
      </c>
      <c r="Q326" s="17">
        <f>IF(Commande!Q336&lt;&gt;"",Commande!Q336,"")</f>
        <v>0</v>
      </c>
      <c r="R326" s="146"/>
      <c r="S326" s="147"/>
      <c r="T326" s="147"/>
      <c r="U326" s="147"/>
    </row>
    <row r="327" spans="1:21" ht="20.100000000000001" customHeight="1">
      <c r="A327" s="148">
        <f>IF(Commande!A337&lt;&gt;"",Commande!A337,"")</f>
        <v>10690</v>
      </c>
      <c r="B327" s="149" t="str">
        <f>IF(Commande!B337&lt;&gt;"",Commande!B337,"")</f>
        <v>SAUGE OFFICINALE</v>
      </c>
      <c r="C327" s="149" t="str">
        <f>IF(Commande!C337&lt;&gt;"",Commande!C337,"")</f>
        <v>Verte</v>
      </c>
      <c r="D327" s="150" t="str">
        <f>IF(Commande!D337&lt;&gt;"",Commande!D337,"")</f>
        <v>B</v>
      </c>
      <c r="E327" s="150" t="str">
        <f>IF(Commande!E337&lt;&gt;"",Commande!E337,"")</f>
        <v>M 3 cm X60</v>
      </c>
      <c r="F327" s="151">
        <f>IF(Commande!G337&lt;&gt;"",Commande!G337,"")</f>
        <v>30</v>
      </c>
      <c r="G327" s="151">
        <f>IF(Commande!F337&lt;&gt;"",Commande!F337,"")</f>
        <v>6</v>
      </c>
      <c r="H327" s="151" t="str">
        <f>IF(Commande!H337&lt;&gt;"",Commande!H337,"")</f>
        <v>B</v>
      </c>
      <c r="I327" s="152" t="str">
        <f>IF(Commande!I337&lt;&gt;"",Commande!I337,"")</f>
        <v/>
      </c>
      <c r="J327" s="149" t="str">
        <f>IF(Commande!J337&lt;&gt;"",Commande!J337,"")</f>
        <v>S1</v>
      </c>
      <c r="K327" s="149" t="str">
        <f>IF(Commande!K337&lt;&gt;"",Commande!K337,"")</f>
        <v/>
      </c>
      <c r="L327" s="149" t="str">
        <f>IF(Commande!L337&lt;&gt;"",Commande!L337,"")</f>
        <v>M3</v>
      </c>
      <c r="M327" s="153">
        <f>IF(Commande!M337&lt;&gt;"",Commande!M337,"")</f>
        <v>328</v>
      </c>
      <c r="N327" s="153"/>
      <c r="O327" s="17">
        <f>IF(Commande!O337&lt;&gt;"",Commande!O337,"")</f>
        <v>0</v>
      </c>
      <c r="P327" s="17">
        <f>IF(Commande!P337&lt;&gt;"",Commande!P337,"")</f>
        <v>0</v>
      </c>
      <c r="Q327" s="17">
        <f>IF(Commande!Q337&lt;&gt;"",Commande!Q337,"")</f>
        <v>0</v>
      </c>
      <c r="R327" s="154"/>
      <c r="S327" s="155"/>
      <c r="T327" s="155"/>
      <c r="U327" s="155"/>
    </row>
    <row r="328" spans="1:21" ht="20.100000000000001" customHeight="1">
      <c r="A328" s="140">
        <f>IF(Commande!A338&lt;&gt;"",Commande!A338,"")</f>
        <v>10692</v>
      </c>
      <c r="B328" s="141" t="str">
        <f>IF(Commande!B338&lt;&gt;"",Commande!B338,"")</f>
        <v>THYM</v>
      </c>
      <c r="C328" s="141" t="str">
        <f>IF(Commande!C338&lt;&gt;"",Commande!C338,"")</f>
        <v>Citron</v>
      </c>
      <c r="D328" s="142" t="str">
        <f>IF(Commande!D338&lt;&gt;"",Commande!D338,"")</f>
        <v>B</v>
      </c>
      <c r="E328" s="142" t="str">
        <f>IF(Commande!E338&lt;&gt;"",Commande!E338,"")</f>
        <v>M 3 cm X60</v>
      </c>
      <c r="F328" s="143">
        <f>IF(Commande!G338&lt;&gt;"",Commande!G338,"")</f>
        <v>30</v>
      </c>
      <c r="G328" s="143">
        <f>IF(Commande!F338&lt;&gt;"",Commande!F338,"")</f>
        <v>8</v>
      </c>
      <c r="H328" s="143" t="str">
        <f>IF(Commande!H338&lt;&gt;"",Commande!H338,"")</f>
        <v>A</v>
      </c>
      <c r="I328" s="144" t="str">
        <f>IF(Commande!I338&lt;&gt;"",Commande!I338,"")</f>
        <v/>
      </c>
      <c r="J328" s="145" t="str">
        <f>IF(Commande!J338&lt;&gt;"",Commande!J338,"")</f>
        <v>S3B</v>
      </c>
      <c r="K328" s="141" t="str">
        <f>IF(Commande!K338&lt;&gt;"",Commande!K338,"")</f>
        <v/>
      </c>
      <c r="L328" s="141" t="str">
        <f>IF(Commande!L338&lt;&gt;"",Commande!L338,"")</f>
        <v>M3</v>
      </c>
      <c r="M328" s="145">
        <f>IF(Commande!M338&lt;&gt;"",Commande!M338,"")</f>
        <v>329</v>
      </c>
      <c r="N328" s="145"/>
      <c r="O328" s="17">
        <f>IF(Commande!O338&lt;&gt;"",Commande!O338,"")</f>
        <v>0</v>
      </c>
      <c r="P328" s="17">
        <f>IF(Commande!P338&lt;&gt;"",Commande!P338,"")</f>
        <v>0</v>
      </c>
      <c r="Q328" s="17">
        <f>IF(Commande!Q338&lt;&gt;"",Commande!Q338,"")</f>
        <v>0</v>
      </c>
      <c r="R328" s="146"/>
      <c r="S328" s="147"/>
      <c r="T328" s="147"/>
      <c r="U328" s="147"/>
    </row>
    <row r="329" spans="1:21" ht="20.100000000000001" customHeight="1">
      <c r="A329" s="148">
        <f>IF(Commande!A339&lt;&gt;"",Commande!A339,"")</f>
        <v>22833</v>
      </c>
      <c r="B329" s="149" t="str">
        <f>IF(Commande!B339&lt;&gt;"",Commande!B339,"")</f>
        <v>THYM</v>
      </c>
      <c r="C329" s="149" t="str">
        <f>IF(Commande!C339&lt;&gt;"",Commande!C339,"")</f>
        <v>Citron panaché jaune</v>
      </c>
      <c r="D329" s="150" t="str">
        <f>IF(Commande!D339&lt;&gt;"",Commande!D339,"")</f>
        <v>B</v>
      </c>
      <c r="E329" s="150" t="str">
        <f>IF(Commande!E339&lt;&gt;"",Commande!E339,"")</f>
        <v>M 3 cm X60</v>
      </c>
      <c r="F329" s="151">
        <f>IF(Commande!G339&lt;&gt;"",Commande!G339,"")</f>
        <v>30</v>
      </c>
      <c r="G329" s="151">
        <f>IF(Commande!F339&lt;&gt;"",Commande!F339,"")</f>
        <v>8</v>
      </c>
      <c r="H329" s="151" t="str">
        <f>IF(Commande!H339&lt;&gt;"",Commande!H339,"")</f>
        <v>A</v>
      </c>
      <c r="I329" s="152" t="str">
        <f>IF(Commande!I339&lt;&gt;"",Commande!I339,"")</f>
        <v/>
      </c>
      <c r="J329" s="149" t="str">
        <f>IF(Commande!J339&lt;&gt;"",Commande!J339,"")</f>
        <v>S3B</v>
      </c>
      <c r="K329" s="149" t="str">
        <f>IF(Commande!K339&lt;&gt;"",Commande!K339,"")</f>
        <v/>
      </c>
      <c r="L329" s="149" t="str">
        <f>IF(Commande!L339&lt;&gt;"",Commande!L339,"")</f>
        <v>M3</v>
      </c>
      <c r="M329" s="153">
        <f>IF(Commande!M339&lt;&gt;"",Commande!M339,"")</f>
        <v>330</v>
      </c>
      <c r="N329" s="153"/>
      <c r="O329" s="17">
        <f>IF(Commande!O339&lt;&gt;"",Commande!O339,"")</f>
        <v>0</v>
      </c>
      <c r="P329" s="17">
        <f>IF(Commande!P339&lt;&gt;"",Commande!P339,"")</f>
        <v>0</v>
      </c>
      <c r="Q329" s="17">
        <f>IF(Commande!Q339&lt;&gt;"",Commande!Q339,"")</f>
        <v>0</v>
      </c>
      <c r="R329" s="154"/>
      <c r="S329" s="155"/>
      <c r="T329" s="155"/>
      <c r="U329" s="155"/>
    </row>
    <row r="330" spans="1:21" ht="20.100000000000001" customHeight="1">
      <c r="A330" s="140">
        <f>IF(Commande!A340&lt;&gt;"",Commande!A340,"")</f>
        <v>10691</v>
      </c>
      <c r="B330" s="141" t="str">
        <f>IF(Commande!B340&lt;&gt;"",Commande!B340,"")</f>
        <v>THYM</v>
      </c>
      <c r="C330" s="141" t="str">
        <f>IF(Commande!C340&lt;&gt;"",Commande!C340,"")</f>
        <v>Commun d hiver</v>
      </c>
      <c r="D330" s="142" t="str">
        <f>IF(Commande!D340&lt;&gt;"",Commande!D340,"")</f>
        <v>B</v>
      </c>
      <c r="E330" s="142" t="str">
        <f>IF(Commande!E340&lt;&gt;"",Commande!E340,"")</f>
        <v>M 3 cm X60</v>
      </c>
      <c r="F330" s="143">
        <f>IF(Commande!G340&lt;&gt;"",Commande!G340,"")</f>
        <v>30</v>
      </c>
      <c r="G330" s="143">
        <f>IF(Commande!F340&lt;&gt;"",Commande!F340,"")</f>
        <v>10</v>
      </c>
      <c r="H330" s="143" t="str">
        <f>IF(Commande!H340&lt;&gt;"",Commande!H340,"")</f>
        <v>A</v>
      </c>
      <c r="I330" s="144" t="str">
        <f>IF(Commande!I340&lt;&gt;"",Commande!I340,"")</f>
        <v/>
      </c>
      <c r="J330" s="145" t="str">
        <f>IF(Commande!J340&lt;&gt;"",Commande!J340,"")</f>
        <v>S3B</v>
      </c>
      <c r="K330" s="141" t="str">
        <f>IF(Commande!K340&lt;&gt;"",Commande!K340,"")</f>
        <v/>
      </c>
      <c r="L330" s="141" t="str">
        <f>IF(Commande!L340&lt;&gt;"",Commande!L340,"")</f>
        <v>M3</v>
      </c>
      <c r="M330" s="145">
        <f>IF(Commande!M340&lt;&gt;"",Commande!M340,"")</f>
        <v>331</v>
      </c>
      <c r="N330" s="145"/>
      <c r="O330" s="17">
        <f>IF(Commande!O340&lt;&gt;"",Commande!O340,"")</f>
        <v>0</v>
      </c>
      <c r="P330" s="17">
        <f>IF(Commande!P340&lt;&gt;"",Commande!P340,"")</f>
        <v>0</v>
      </c>
      <c r="Q330" s="17">
        <f>IF(Commande!Q340&lt;&gt;"",Commande!Q340,"")</f>
        <v>0</v>
      </c>
      <c r="R330" s="146"/>
      <c r="S330" s="147"/>
      <c r="T330" s="147"/>
      <c r="U330" s="147"/>
    </row>
    <row r="331" spans="1:21" ht="20.100000000000001" customHeight="1">
      <c r="A331" s="148">
        <f>IF(Commande!A341&lt;&gt;"",Commande!A341,"")</f>
        <v>26837</v>
      </c>
      <c r="B331" s="149" t="str">
        <f>IF(Commande!B341&lt;&gt;"",Commande!B341,"")</f>
        <v>THYM</v>
      </c>
      <c r="C331" s="149" t="str">
        <f>IF(Commande!C341&lt;&gt;"",Commande!C341,"")</f>
        <v>Faustino</v>
      </c>
      <c r="D331" s="150" t="str">
        <f>IF(Commande!D341&lt;&gt;"",Commande!D341,"")</f>
        <v>B</v>
      </c>
      <c r="E331" s="150" t="str">
        <f>IF(Commande!E341&lt;&gt;"",Commande!E341,"")</f>
        <v>M 3 cm X60</v>
      </c>
      <c r="F331" s="151">
        <f>IF(Commande!G341&lt;&gt;"",Commande!G341,"")</f>
        <v>30</v>
      </c>
      <c r="G331" s="151">
        <f>IF(Commande!F341&lt;&gt;"",Commande!F341,"")</f>
        <v>10</v>
      </c>
      <c r="H331" s="151" t="str">
        <f>IF(Commande!H341&lt;&gt;"",Commande!H341,"")</f>
        <v>A</v>
      </c>
      <c r="I331" s="152" t="str">
        <f>IF(Commande!I341&lt;&gt;"",Commande!I341,"")</f>
        <v/>
      </c>
      <c r="J331" s="149" t="str">
        <f>IF(Commande!J341&lt;&gt;"",Commande!J341,"")</f>
        <v>S3B</v>
      </c>
      <c r="K331" s="149" t="str">
        <f>IF(Commande!K341&lt;&gt;"",Commande!K341,"")</f>
        <v/>
      </c>
      <c r="L331" s="149" t="str">
        <f>IF(Commande!L341&lt;&gt;"",Commande!L341,"")</f>
        <v>M3</v>
      </c>
      <c r="M331" s="153">
        <f>IF(Commande!M341&lt;&gt;"",Commande!M341,"")</f>
        <v>332</v>
      </c>
      <c r="N331" s="153"/>
      <c r="O331" s="17">
        <f>IF(Commande!O341&lt;&gt;"",Commande!O341,"")</f>
        <v>0</v>
      </c>
      <c r="P331" s="17">
        <f>IF(Commande!P341&lt;&gt;"",Commande!P341,"")</f>
        <v>0</v>
      </c>
      <c r="Q331" s="17">
        <f>IF(Commande!Q341&lt;&gt;"",Commande!Q341,"")</f>
        <v>0</v>
      </c>
      <c r="R331" s="154"/>
      <c r="S331" s="155"/>
      <c r="T331" s="155"/>
      <c r="U331" s="155"/>
    </row>
    <row r="332" spans="1:21" ht="20.100000000000001" customHeight="1">
      <c r="A332" s="140">
        <f>IF(Commande!A342&lt;&gt;"",Commande!A342,"")</f>
        <v>15538</v>
      </c>
      <c r="B332" s="141" t="str">
        <f>IF(Commande!B342&lt;&gt;"",Commande!B342,"")</f>
        <v>THYM PRAECOX</v>
      </c>
      <c r="C332" s="141" t="str">
        <f>IF(Commande!C342&lt;&gt;"",Commande!C342,"")</f>
        <v>Serpolet</v>
      </c>
      <c r="D332" s="142" t="str">
        <f>IF(Commande!D342&lt;&gt;"",Commande!D342,"")</f>
        <v>B</v>
      </c>
      <c r="E332" s="142" t="str">
        <f>IF(Commande!E342&lt;&gt;"",Commande!E342,"")</f>
        <v>M 3 cm X60</v>
      </c>
      <c r="F332" s="143">
        <f>IF(Commande!G342&lt;&gt;"",Commande!G342,"")</f>
        <v>30</v>
      </c>
      <c r="G332" s="143">
        <f>IF(Commande!F342&lt;&gt;"",Commande!F342,"")</f>
        <v>12</v>
      </c>
      <c r="H332" s="143" t="str">
        <f>IF(Commande!H342&lt;&gt;"",Commande!H342,"")</f>
        <v>A</v>
      </c>
      <c r="I332" s="144" t="str">
        <f>IF(Commande!I342&lt;&gt;"",Commande!I342,"")</f>
        <v/>
      </c>
      <c r="J332" s="145" t="str">
        <f>IF(Commande!J342&lt;&gt;"",Commande!J342,"")</f>
        <v>S10</v>
      </c>
      <c r="K332" s="141" t="str">
        <f>IF(Commande!K342&lt;&gt;"",Commande!K342,"")</f>
        <v/>
      </c>
      <c r="L332" s="141" t="str">
        <f>IF(Commande!L342&lt;&gt;"",Commande!L342,"")</f>
        <v>M3</v>
      </c>
      <c r="M332" s="145">
        <f>IF(Commande!M342&lt;&gt;"",Commande!M342,"")</f>
        <v>333</v>
      </c>
      <c r="N332" s="145"/>
      <c r="O332" s="17">
        <f>IF(Commande!O342&lt;&gt;"",Commande!O342,"")</f>
        <v>0</v>
      </c>
      <c r="P332" s="17">
        <f>IF(Commande!P342&lt;&gt;"",Commande!P342,"")</f>
        <v>0</v>
      </c>
      <c r="Q332" s="17">
        <f>IF(Commande!Q342&lt;&gt;"",Commande!Q342,"")</f>
        <v>0</v>
      </c>
      <c r="R332" s="146"/>
      <c r="S332" s="147"/>
      <c r="T332" s="147"/>
      <c r="U332" s="147"/>
    </row>
    <row r="333" spans="1:21" ht="20.100000000000001" customHeight="1">
      <c r="A333" s="148">
        <f>IF(Commande!A343&lt;&gt;"",Commande!A343,"")</f>
        <v>10693</v>
      </c>
      <c r="B333" s="149" t="str">
        <f>IF(Commande!B343&lt;&gt;"",Commande!B343,"")</f>
        <v>VERVEINE CITRONNELLE</v>
      </c>
      <c r="C333" s="149" t="str">
        <f>IF(Commande!C343&lt;&gt;"",Commande!C343,"")</f>
        <v>Aloysia citrodora</v>
      </c>
      <c r="D333" s="150" t="str">
        <f>IF(Commande!D343&lt;&gt;"",Commande!D343,"")</f>
        <v>B</v>
      </c>
      <c r="E333" s="150" t="str">
        <f>IF(Commande!E343&lt;&gt;"",Commande!E343,"")</f>
        <v>M 3 cm X60</v>
      </c>
      <c r="F333" s="151">
        <f>IF(Commande!G343&lt;&gt;"",Commande!G343,"")</f>
        <v>30</v>
      </c>
      <c r="G333" s="151">
        <f>IF(Commande!F343&lt;&gt;"",Commande!F343,"")</f>
        <v>6</v>
      </c>
      <c r="H333" s="151" t="str">
        <f>IF(Commande!H343&lt;&gt;"",Commande!H343,"")</f>
        <v>A</v>
      </c>
      <c r="I333" s="152" t="str">
        <f>IF(Commande!I343&lt;&gt;"",Commande!I343,"")</f>
        <v/>
      </c>
      <c r="J333" s="149" t="str">
        <f>IF(Commande!J343&lt;&gt;"",Commande!J343,"")</f>
        <v>S3B</v>
      </c>
      <c r="K333" s="149" t="str">
        <f>IF(Commande!K343&lt;&gt;"",Commande!K343,"")</f>
        <v/>
      </c>
      <c r="L333" s="149" t="str">
        <f>IF(Commande!L343&lt;&gt;"",Commande!L343,"")</f>
        <v>M3</v>
      </c>
      <c r="M333" s="153">
        <f>IF(Commande!M343&lt;&gt;"",Commande!M343,"")</f>
        <v>334</v>
      </c>
      <c r="N333" s="153"/>
      <c r="O333" s="17">
        <f>IF(Commande!O343&lt;&gt;"",Commande!O343,"")</f>
        <v>0</v>
      </c>
      <c r="P333" s="17">
        <f>IF(Commande!P343&lt;&gt;"",Commande!P343,"")</f>
        <v>0</v>
      </c>
      <c r="Q333" s="17">
        <f>IF(Commande!Q343&lt;&gt;"",Commande!Q343,"")</f>
        <v>0</v>
      </c>
      <c r="R333" s="154"/>
      <c r="S333" s="155"/>
      <c r="T333" s="155"/>
      <c r="U333" s="155"/>
    </row>
    <row r="334" spans="1:21" ht="20.100000000000001" customHeight="1">
      <c r="A334" s="140">
        <f>IF(Commande!A344&lt;&gt;"",Commande!A344,"")</f>
        <v>22332</v>
      </c>
      <c r="B334" s="141" t="str">
        <f>IF(Commande!B344&lt;&gt;"",Commande!B344,"")</f>
        <v>VERVEINE D'ARGENTINE</v>
      </c>
      <c r="C334" s="141" t="str">
        <f>IF(Commande!C344&lt;&gt;"",Commande!C344,"")</f>
        <v>Aloysia polystachia</v>
      </c>
      <c r="D334" s="142" t="str">
        <f>IF(Commande!D344&lt;&gt;"",Commande!D344,"")</f>
        <v>B</v>
      </c>
      <c r="E334" s="142" t="str">
        <f>IF(Commande!E344&lt;&gt;"",Commande!E344,"")</f>
        <v>M 3 cm X60</v>
      </c>
      <c r="F334" s="143">
        <f>IF(Commande!G344&lt;&gt;"",Commande!G344,"")</f>
        <v>30</v>
      </c>
      <c r="G334" s="143">
        <f>IF(Commande!F344&lt;&gt;"",Commande!F344,"")</f>
        <v>8</v>
      </c>
      <c r="H334" s="143" t="str">
        <f>IF(Commande!H344&lt;&gt;"",Commande!H344,"")</f>
        <v>E</v>
      </c>
      <c r="I334" s="144" t="str">
        <f>IF(Commande!I344&lt;&gt;"",Commande!I344,"")</f>
        <v/>
      </c>
      <c r="J334" s="145" t="str">
        <f>IF(Commande!J344&lt;&gt;"",Commande!J344,"")</f>
        <v>S2</v>
      </c>
      <c r="K334" s="141" t="str">
        <f>IF(Commande!K344&lt;&gt;"",Commande!K344,"")</f>
        <v/>
      </c>
      <c r="L334" s="141" t="str">
        <f>IF(Commande!L344&lt;&gt;"",Commande!L344,"")</f>
        <v>M3</v>
      </c>
      <c r="M334" s="145">
        <f>IF(Commande!M344&lt;&gt;"",Commande!M344,"")</f>
        <v>335</v>
      </c>
      <c r="N334" s="145"/>
      <c r="O334" s="17">
        <f>IF(Commande!O344&lt;&gt;"",Commande!O344,"")</f>
        <v>0</v>
      </c>
      <c r="P334" s="17">
        <f>IF(Commande!P344&lt;&gt;"",Commande!P344,"")</f>
        <v>0</v>
      </c>
      <c r="Q334" s="17">
        <f>IF(Commande!Q344&lt;&gt;"",Commande!Q344,"")</f>
        <v>0</v>
      </c>
      <c r="R334" s="146"/>
      <c r="S334" s="147"/>
      <c r="T334" s="147"/>
      <c r="U334" s="147"/>
    </row>
    <row r="335" spans="1:21" ht="20.100000000000001" customHeight="1">
      <c r="A335" s="108" t="str">
        <f>IF(Commande!A345&lt;&gt;"",Commande!A345,"")</f>
        <v/>
      </c>
      <c r="B335" s="114" t="str">
        <f>IF(Commande!B345&lt;&gt;"",Commande!B345,"")</f>
        <v>Légumes</v>
      </c>
      <c r="C335" s="109" t="str">
        <f>IF(Commande!C345&lt;&gt;"",Commande!C345,"")</f>
        <v/>
      </c>
      <c r="D335" s="110" t="str">
        <f>IF(Commande!D345&lt;&gt;"",Commande!D345,"")</f>
        <v/>
      </c>
      <c r="E335" s="110" t="str">
        <f>IF(Commande!E345&lt;&gt;"",Commande!E345,"")</f>
        <v/>
      </c>
      <c r="F335" s="110" t="str">
        <f>IF(Commande!G345&lt;&gt;"",Commande!G345,"")</f>
        <v/>
      </c>
      <c r="G335" s="110" t="str">
        <f>IF(Commande!F345&lt;&gt;"",Commande!F345,"")</f>
        <v/>
      </c>
      <c r="H335" s="110" t="str">
        <f>IF(Commande!H345&lt;&gt;"",Commande!H345,"")</f>
        <v/>
      </c>
      <c r="I335" s="111" t="str">
        <f>IF(Commande!I345&lt;&gt;"",Commande!I345,"")</f>
        <v/>
      </c>
      <c r="J335" s="109" t="str">
        <f>IF(Commande!J345&lt;&gt;"",Commande!J345,"")</f>
        <v>G</v>
      </c>
      <c r="K335" s="109" t="str">
        <f>IF(Commande!K345&lt;&gt;"",Commande!K345,"")</f>
        <v/>
      </c>
      <c r="L335" s="109" t="str">
        <f>IF(Commande!L345&lt;&gt;"",Commande!L345,"")</f>
        <v/>
      </c>
      <c r="M335" s="109">
        <f>IF(Commande!M345&lt;&gt;"",Commande!M345,"")</f>
        <v>336</v>
      </c>
      <c r="N335" s="109"/>
      <c r="O335" s="17" t="str">
        <f>IF(Commande!O345&lt;&gt;"",Commande!O345,"")</f>
        <v/>
      </c>
      <c r="P335" s="17" t="str">
        <f>IF(Commande!P345&lt;&gt;"",Commande!P345,"")</f>
        <v/>
      </c>
      <c r="Q335" s="17" t="str">
        <f>IF(Commande!Q345&lt;&gt;"",Commande!Q345,"")</f>
        <v/>
      </c>
      <c r="R335" s="112"/>
      <c r="S335" s="113"/>
      <c r="T335" s="113"/>
      <c r="U335" s="113"/>
    </row>
    <row r="336" spans="1:21" ht="20.100000000000001" customHeight="1">
      <c r="A336" s="140">
        <f>IF(Commande!A346&lt;&gt;"",Commande!A346,"")</f>
        <v>22840</v>
      </c>
      <c r="B336" s="141" t="str">
        <f>IF(Commande!B346&lt;&gt;"",Commande!B346,"")</f>
        <v>ARTICHAUT</v>
      </c>
      <c r="C336" s="141" t="str">
        <f>IF(Commande!C346&lt;&gt;"",Commande!C346,"")</f>
        <v>Capriccio f1</v>
      </c>
      <c r="D336" s="142" t="str">
        <f>IF(Commande!D346&lt;&gt;"",Commande!D346,"")</f>
        <v>S</v>
      </c>
      <c r="E336" s="142" t="str">
        <f>IF(Commande!E346&lt;&gt;"",Commande!E346,"")</f>
        <v>M 3 cm X60</v>
      </c>
      <c r="F336" s="143">
        <f>IF(Commande!G346&lt;&gt;"",Commande!G346,"")</f>
        <v>30</v>
      </c>
      <c r="G336" s="143">
        <f>IF(Commande!F346&lt;&gt;"",Commande!F346,"")</f>
        <v>6</v>
      </c>
      <c r="H336" s="143" t="str">
        <f>IF(Commande!H346&lt;&gt;"",Commande!H346,"")</f>
        <v>N</v>
      </c>
      <c r="I336" s="144" t="str">
        <f>IF(Commande!I346&lt;&gt;"",Commande!I346,"")</f>
        <v/>
      </c>
      <c r="J336" s="145" t="str">
        <f>IF(Commande!J346&lt;&gt;"",Commande!J346,"")</f>
        <v>S4</v>
      </c>
      <c r="K336" s="141" t="str">
        <f>IF(Commande!K346&lt;&gt;"",Commande!K346,"")</f>
        <v/>
      </c>
      <c r="L336" s="141" t="str">
        <f>IF(Commande!L346&lt;&gt;"",Commande!L346,"")</f>
        <v>M3</v>
      </c>
      <c r="M336" s="145">
        <f>IF(Commande!M346&lt;&gt;"",Commande!M346,"")</f>
        <v>337</v>
      </c>
      <c r="N336" s="145"/>
      <c r="O336" s="17">
        <f>IF(Commande!O346&lt;&gt;"",Commande!O346,"")</f>
        <v>0</v>
      </c>
      <c r="P336" s="17">
        <f>IF(Commande!P346&lt;&gt;"",Commande!P346,"")</f>
        <v>0</v>
      </c>
      <c r="Q336" s="17">
        <f>IF(Commande!Q346&lt;&gt;"",Commande!Q346,"")</f>
        <v>0</v>
      </c>
      <c r="R336" s="146"/>
      <c r="S336" s="147"/>
      <c r="T336" s="147"/>
      <c r="U336" s="147"/>
    </row>
    <row r="337" spans="1:21" ht="20.100000000000001" customHeight="1">
      <c r="A337" s="148">
        <f>IF(Commande!A347&lt;&gt;"",Commande!A347,"")</f>
        <v>13253</v>
      </c>
      <c r="B337" s="149" t="str">
        <f>IF(Commande!B347&lt;&gt;"",Commande!B347,"")</f>
        <v>ARTICHAUT</v>
      </c>
      <c r="C337" s="149" t="str">
        <f>IF(Commande!C347&lt;&gt;"",Commande!C347,"")</f>
        <v>Impérial Star</v>
      </c>
      <c r="D337" s="150" t="str">
        <f>IF(Commande!D347&lt;&gt;"",Commande!D347,"")</f>
        <v>S</v>
      </c>
      <c r="E337" s="150" t="str">
        <f>IF(Commande!E347&lt;&gt;"",Commande!E347,"")</f>
        <v>M 3 cm X60</v>
      </c>
      <c r="F337" s="151">
        <f>IF(Commande!G347&lt;&gt;"",Commande!G347,"")</f>
        <v>30</v>
      </c>
      <c r="G337" s="151">
        <f>IF(Commande!F347&lt;&gt;"",Commande!F347,"")</f>
        <v>6</v>
      </c>
      <c r="H337" s="151" t="str">
        <f>IF(Commande!H347&lt;&gt;"",Commande!H347,"")</f>
        <v>A</v>
      </c>
      <c r="I337" s="152" t="str">
        <f>IF(Commande!I347&lt;&gt;"",Commande!I347,"")</f>
        <v/>
      </c>
      <c r="J337" s="149" t="str">
        <f>IF(Commande!J347&lt;&gt;"",Commande!J347,"")</f>
        <v>S4</v>
      </c>
      <c r="K337" s="149" t="str">
        <f>IF(Commande!K347&lt;&gt;"",Commande!K347,"")</f>
        <v/>
      </c>
      <c r="L337" s="149" t="str">
        <f>IF(Commande!L347&lt;&gt;"",Commande!L347,"")</f>
        <v>M3</v>
      </c>
      <c r="M337" s="153">
        <f>IF(Commande!M347&lt;&gt;"",Commande!M347,"")</f>
        <v>338</v>
      </c>
      <c r="N337" s="153"/>
      <c r="O337" s="17">
        <f>IF(Commande!O347&lt;&gt;"",Commande!O347,"")</f>
        <v>0</v>
      </c>
      <c r="P337" s="17">
        <f>IF(Commande!P347&lt;&gt;"",Commande!P347,"")</f>
        <v>0</v>
      </c>
      <c r="Q337" s="17">
        <f>IF(Commande!Q347&lt;&gt;"",Commande!Q347,"")</f>
        <v>0</v>
      </c>
      <c r="R337" s="154"/>
      <c r="S337" s="155"/>
      <c r="T337" s="155"/>
      <c r="U337" s="155"/>
    </row>
    <row r="338" spans="1:21" ht="20.100000000000001" customHeight="1">
      <c r="A338" s="18">
        <f>IF(Commande!A348&lt;&gt;"",Commande!A348,"")</f>
        <v>24166</v>
      </c>
      <c r="B338" s="19" t="str">
        <f>IF(Commande!B348&lt;&gt;"",Commande!B348,"")</f>
        <v>BETTERAVE</v>
      </c>
      <c r="C338" s="19" t="str">
        <f>IF(Commande!C348&lt;&gt;"",Commande!C348,"")</f>
        <v>Chioggia</v>
      </c>
      <c r="D338" s="30" t="str">
        <f>IF(Commande!D348&lt;&gt;"",Commande!D348,"")</f>
        <v>S</v>
      </c>
      <c r="E338" s="30" t="str">
        <f>IF(Commande!E348&lt;&gt;"",Commande!E348,"")</f>
        <v>M 2 cm X120</v>
      </c>
      <c r="F338" s="29">
        <f>IF(Commande!G348&lt;&gt;"",Commande!G348,"")</f>
        <v>120</v>
      </c>
      <c r="G338" s="29">
        <f>IF(Commande!F348&lt;&gt;"",Commande!F348,"")</f>
        <v>5</v>
      </c>
      <c r="H338" s="29" t="str">
        <f>IF(Commande!H348&lt;&gt;"",Commande!H348,"")</f>
        <v>F</v>
      </c>
      <c r="I338" s="34" t="str">
        <f>IF(Commande!I348&lt;&gt;"",Commande!I348,"")</f>
        <v/>
      </c>
      <c r="J338" s="19" t="str">
        <f>IF(Commande!J348&lt;&gt;"",Commande!J348,"")</f>
        <v>S4</v>
      </c>
      <c r="K338" s="19" t="str">
        <f>IF(Commande!K348&lt;&gt;"",Commande!K348,"")</f>
        <v/>
      </c>
      <c r="L338" s="19" t="str">
        <f>IF(Commande!L348&lt;&gt;"",Commande!L348,"")</f>
        <v>M1</v>
      </c>
      <c r="M338" s="24">
        <f>IF(Commande!M348&lt;&gt;"",Commande!M348,"")</f>
        <v>339</v>
      </c>
      <c r="N338" s="24"/>
      <c r="O338" s="17">
        <f>IF(Commande!O348&lt;&gt;"",Commande!O348,"")</f>
        <v>0</v>
      </c>
      <c r="P338" s="17">
        <f>IF(Commande!P348&lt;&gt;"",Commande!P348,"")</f>
        <v>0</v>
      </c>
      <c r="Q338" s="17">
        <f>IF(Commande!Q348&lt;&gt;"",Commande!Q348,"")</f>
        <v>0</v>
      </c>
      <c r="R338" s="80"/>
      <c r="S338" s="60"/>
      <c r="T338" s="60"/>
      <c r="U338" s="60"/>
    </row>
    <row r="339" spans="1:21" ht="20.100000000000001" customHeight="1">
      <c r="A339" s="61">
        <f>IF(Commande!A349&lt;&gt;"",Commande!A349,"")</f>
        <v>24167</v>
      </c>
      <c r="B339" s="62" t="str">
        <f>IF(Commande!B349&lt;&gt;"",Commande!B349,"")</f>
        <v>BETTERAVE</v>
      </c>
      <c r="C339" s="62" t="str">
        <f>IF(Commande!C349&lt;&gt;"",Commande!C349,"")</f>
        <v>Chioggia</v>
      </c>
      <c r="D339" s="63" t="str">
        <f>IF(Commande!D349&lt;&gt;"",Commande!D349,"")</f>
        <v>S</v>
      </c>
      <c r="E339" s="63" t="str">
        <f>IF(Commande!E349&lt;&gt;"",Commande!E349,"")</f>
        <v>M 2 cm X240</v>
      </c>
      <c r="F339" s="64">
        <f>IF(Commande!G349&lt;&gt;"",Commande!G349,"")</f>
        <v>240</v>
      </c>
      <c r="G339" s="64">
        <f>IF(Commande!F349&lt;&gt;"",Commande!F349,"")</f>
        <v>5</v>
      </c>
      <c r="H339" s="64" t="str">
        <f>IF(Commande!H349&lt;&gt;"",Commande!H349,"")</f>
        <v>F</v>
      </c>
      <c r="I339" s="65" t="str">
        <f>IF(Commande!I349&lt;&gt;"",Commande!I349,"")</f>
        <v/>
      </c>
      <c r="J339" s="62" t="str">
        <f>IF(Commande!J349&lt;&gt;"",Commande!J349,"")</f>
        <v>S4</v>
      </c>
      <c r="K339" s="62" t="str">
        <f>IF(Commande!K349&lt;&gt;"",Commande!K349,"")</f>
        <v/>
      </c>
      <c r="L339" s="62" t="str">
        <f>IF(Commande!L349&lt;&gt;"",Commande!L349,"")</f>
        <v>M2</v>
      </c>
      <c r="M339" s="66">
        <f>IF(Commande!M349&lt;&gt;"",Commande!M349,"")</f>
        <v>340</v>
      </c>
      <c r="N339" s="66"/>
      <c r="O339" s="17">
        <f>IF(Commande!O349&lt;&gt;"",Commande!O349,"")</f>
        <v>0</v>
      </c>
      <c r="P339" s="17">
        <f>IF(Commande!P349&lt;&gt;"",Commande!P349,"")</f>
        <v>0</v>
      </c>
      <c r="Q339" s="17">
        <f>IF(Commande!Q349&lt;&gt;"",Commande!Q349,"")</f>
        <v>0</v>
      </c>
      <c r="R339" s="79"/>
      <c r="S339" s="67"/>
      <c r="T339" s="67"/>
      <c r="U339" s="67"/>
    </row>
    <row r="340" spans="1:21" ht="20.100000000000001" customHeight="1">
      <c r="A340" s="18">
        <f>IF(Commande!A350&lt;&gt;"",Commande!A350,"")</f>
        <v>26024</v>
      </c>
      <c r="B340" s="19" t="str">
        <f>IF(Commande!B350&lt;&gt;"",Commande!B350,"")</f>
        <v>BETTERAVE</v>
      </c>
      <c r="C340" s="19" t="str">
        <f>IF(Commande!C350&lt;&gt;"",Commande!C350,"")</f>
        <v>Grenade</v>
      </c>
      <c r="D340" s="30" t="str">
        <f>IF(Commande!D350&lt;&gt;"",Commande!D350,"")</f>
        <v>S</v>
      </c>
      <c r="E340" s="30" t="str">
        <f>IF(Commande!E350&lt;&gt;"",Commande!E350,"")</f>
        <v>M 2 cm X120</v>
      </c>
      <c r="F340" s="29">
        <f>IF(Commande!G350&lt;&gt;"",Commande!G350,"")</f>
        <v>120</v>
      </c>
      <c r="G340" s="29">
        <f>IF(Commande!F350&lt;&gt;"",Commande!F350,"")</f>
        <v>5</v>
      </c>
      <c r="H340" s="29" t="str">
        <f>IF(Commande!H350&lt;&gt;"",Commande!H350,"")</f>
        <v>F</v>
      </c>
      <c r="I340" s="34" t="str">
        <f>IF(Commande!I350&lt;&gt;"",Commande!I350,"")</f>
        <v/>
      </c>
      <c r="J340" s="19" t="str">
        <f>IF(Commande!J350&lt;&gt;"",Commande!J350,"")</f>
        <v>S4</v>
      </c>
      <c r="K340" s="19" t="str">
        <f>IF(Commande!K350&lt;&gt;"",Commande!K350,"")</f>
        <v/>
      </c>
      <c r="L340" s="19" t="str">
        <f>IF(Commande!L350&lt;&gt;"",Commande!L350,"")</f>
        <v>M1</v>
      </c>
      <c r="M340" s="24">
        <f>IF(Commande!M350&lt;&gt;"",Commande!M350,"")</f>
        <v>341</v>
      </c>
      <c r="N340" s="24"/>
      <c r="O340" s="17">
        <f>IF(Commande!O350&lt;&gt;"",Commande!O350,"")</f>
        <v>0</v>
      </c>
      <c r="P340" s="17">
        <f>IF(Commande!P350&lt;&gt;"",Commande!P350,"")</f>
        <v>0</v>
      </c>
      <c r="Q340" s="17">
        <f>IF(Commande!Q350&lt;&gt;"",Commande!Q350,"")</f>
        <v>0</v>
      </c>
      <c r="R340" s="80"/>
      <c r="S340" s="60"/>
      <c r="T340" s="60"/>
      <c r="U340" s="60"/>
    </row>
    <row r="341" spans="1:21" ht="20.100000000000001" customHeight="1">
      <c r="A341" s="61">
        <f>IF(Commande!A351&lt;&gt;"",Commande!A351,"")</f>
        <v>26025</v>
      </c>
      <c r="B341" s="62" t="str">
        <f>IF(Commande!B351&lt;&gt;"",Commande!B351,"")</f>
        <v>BETTERAVE</v>
      </c>
      <c r="C341" s="62" t="str">
        <f>IF(Commande!C351&lt;&gt;"",Commande!C351,"")</f>
        <v>Grenade</v>
      </c>
      <c r="D341" s="63" t="str">
        <f>IF(Commande!D351&lt;&gt;"",Commande!D351,"")</f>
        <v>S</v>
      </c>
      <c r="E341" s="63" t="str">
        <f>IF(Commande!E351&lt;&gt;"",Commande!E351,"")</f>
        <v>M 2 cm X240</v>
      </c>
      <c r="F341" s="64">
        <f>IF(Commande!G351&lt;&gt;"",Commande!G351,"")</f>
        <v>240</v>
      </c>
      <c r="G341" s="64">
        <f>IF(Commande!F351&lt;&gt;"",Commande!F351,"")</f>
        <v>5</v>
      </c>
      <c r="H341" s="64" t="str">
        <f>IF(Commande!H351&lt;&gt;"",Commande!H351,"")</f>
        <v>F</v>
      </c>
      <c r="I341" s="65" t="str">
        <f>IF(Commande!I351&lt;&gt;"",Commande!I351,"")</f>
        <v/>
      </c>
      <c r="J341" s="62" t="str">
        <f>IF(Commande!J351&lt;&gt;"",Commande!J351,"")</f>
        <v>S4</v>
      </c>
      <c r="K341" s="62" t="str">
        <f>IF(Commande!K351&lt;&gt;"",Commande!K351,"")</f>
        <v/>
      </c>
      <c r="L341" s="62" t="str">
        <f>IF(Commande!L351&lt;&gt;"",Commande!L351,"")</f>
        <v>M2</v>
      </c>
      <c r="M341" s="66">
        <f>IF(Commande!M351&lt;&gt;"",Commande!M351,"")</f>
        <v>342</v>
      </c>
      <c r="N341" s="66"/>
      <c r="O341" s="17">
        <f>IF(Commande!O351&lt;&gt;"",Commande!O351,"")</f>
        <v>0</v>
      </c>
      <c r="P341" s="17">
        <f>IF(Commande!P351&lt;&gt;"",Commande!P351,"")</f>
        <v>0</v>
      </c>
      <c r="Q341" s="17">
        <f>IF(Commande!Q351&lt;&gt;"",Commande!Q351,"")</f>
        <v>0</v>
      </c>
      <c r="R341" s="79"/>
      <c r="S341" s="67"/>
      <c r="T341" s="67"/>
      <c r="U341" s="67"/>
    </row>
    <row r="342" spans="1:21" ht="20.100000000000001" customHeight="1">
      <c r="A342" s="18">
        <f>IF(Commande!A352&lt;&gt;"",Commande!A352,"")</f>
        <v>15460</v>
      </c>
      <c r="B342" s="19" t="str">
        <f>IF(Commande!B352&lt;&gt;"",Commande!B352,"")</f>
        <v>CELERI BRANCHE</v>
      </c>
      <c r="C342" s="19" t="str">
        <f>IF(Commande!C352&lt;&gt;"",Commande!C352,"")</f>
        <v>Darklet f1</v>
      </c>
      <c r="D342" s="30" t="str">
        <f>IF(Commande!D352&lt;&gt;"",Commande!D352,"")</f>
        <v>S</v>
      </c>
      <c r="E342" s="30" t="str">
        <f>IF(Commande!E352&lt;&gt;"",Commande!E352,"")</f>
        <v>M 2 cm X120</v>
      </c>
      <c r="F342" s="29">
        <f>IF(Commande!G352&lt;&gt;"",Commande!G352,"")</f>
        <v>120</v>
      </c>
      <c r="G342" s="29">
        <f>IF(Commande!F352&lt;&gt;"",Commande!F352,"")</f>
        <v>8</v>
      </c>
      <c r="H342" s="29" t="str">
        <f>IF(Commande!H352&lt;&gt;"",Commande!H352,"")</f>
        <v>F</v>
      </c>
      <c r="I342" s="34" t="str">
        <f>IF(Commande!I352&lt;&gt;"",Commande!I352,"")</f>
        <v/>
      </c>
      <c r="J342" s="19" t="str">
        <f>IF(Commande!J352&lt;&gt;"",Commande!J352,"")</f>
        <v>S4</v>
      </c>
      <c r="K342" s="19" t="str">
        <f>IF(Commande!K352&lt;&gt;"",Commande!K352,"")</f>
        <v/>
      </c>
      <c r="L342" s="19" t="str">
        <f>IF(Commande!L352&lt;&gt;"",Commande!L352,"")</f>
        <v>M1</v>
      </c>
      <c r="M342" s="24">
        <f>IF(Commande!M352&lt;&gt;"",Commande!M352,"")</f>
        <v>343</v>
      </c>
      <c r="N342" s="24"/>
      <c r="O342" s="17">
        <f>IF(Commande!O352&lt;&gt;"",Commande!O352,"")</f>
        <v>0</v>
      </c>
      <c r="P342" s="17">
        <f>IF(Commande!P352&lt;&gt;"",Commande!P352,"")</f>
        <v>0</v>
      </c>
      <c r="Q342" s="17">
        <f>IF(Commande!Q352&lt;&gt;"",Commande!Q352,"")</f>
        <v>0</v>
      </c>
      <c r="R342" s="80"/>
      <c r="S342" s="60"/>
      <c r="T342" s="60"/>
      <c r="U342" s="60"/>
    </row>
    <row r="343" spans="1:21" ht="20.100000000000001" customHeight="1">
      <c r="A343" s="61">
        <f>IF(Commande!A353&lt;&gt;"",Commande!A353,"")</f>
        <v>15461</v>
      </c>
      <c r="B343" s="62" t="str">
        <f>IF(Commande!B353&lt;&gt;"",Commande!B353,"")</f>
        <v>CELERI BRANCHE</v>
      </c>
      <c r="C343" s="62" t="str">
        <f>IF(Commande!C353&lt;&gt;"",Commande!C353,"")</f>
        <v>Darklet f1</v>
      </c>
      <c r="D343" s="63" t="str">
        <f>IF(Commande!D353&lt;&gt;"",Commande!D353,"")</f>
        <v>S</v>
      </c>
      <c r="E343" s="63" t="str">
        <f>IF(Commande!E353&lt;&gt;"",Commande!E353,"")</f>
        <v>M 2 cm X240</v>
      </c>
      <c r="F343" s="64">
        <f>IF(Commande!G353&lt;&gt;"",Commande!G353,"")</f>
        <v>240</v>
      </c>
      <c r="G343" s="64">
        <f>IF(Commande!F353&lt;&gt;"",Commande!F353,"")</f>
        <v>8</v>
      </c>
      <c r="H343" s="64" t="str">
        <f>IF(Commande!H353&lt;&gt;"",Commande!H353,"")</f>
        <v>F</v>
      </c>
      <c r="I343" s="65" t="str">
        <f>IF(Commande!I353&lt;&gt;"",Commande!I353,"")</f>
        <v/>
      </c>
      <c r="J343" s="62" t="str">
        <f>IF(Commande!J353&lt;&gt;"",Commande!J353,"")</f>
        <v>S4</v>
      </c>
      <c r="K343" s="62" t="str">
        <f>IF(Commande!K353&lt;&gt;"",Commande!K353,"")</f>
        <v/>
      </c>
      <c r="L343" s="62" t="str">
        <f>IF(Commande!L353&lt;&gt;"",Commande!L353,"")</f>
        <v>M2</v>
      </c>
      <c r="M343" s="66">
        <f>IF(Commande!M353&lt;&gt;"",Commande!M353,"")</f>
        <v>344</v>
      </c>
      <c r="N343" s="66"/>
      <c r="O343" s="17">
        <f>IF(Commande!O353&lt;&gt;"",Commande!O353,"")</f>
        <v>0</v>
      </c>
      <c r="P343" s="17">
        <f>IF(Commande!P353&lt;&gt;"",Commande!P353,"")</f>
        <v>0</v>
      </c>
      <c r="Q343" s="17">
        <f>IF(Commande!Q353&lt;&gt;"",Commande!Q353,"")</f>
        <v>0</v>
      </c>
      <c r="R343" s="79"/>
      <c r="S343" s="67"/>
      <c r="T343" s="67"/>
      <c r="U343" s="67"/>
    </row>
    <row r="344" spans="1:21" ht="20.100000000000001" customHeight="1">
      <c r="A344" s="18">
        <f>IF(Commande!A354&lt;&gt;"",Commande!A354,"")</f>
        <v>12789</v>
      </c>
      <c r="B344" s="19" t="str">
        <f>IF(Commande!B354&lt;&gt;"",Commande!B354,"")</f>
        <v>CHOU BROCOLI</v>
      </c>
      <c r="C344" s="19" t="str">
        <f>IF(Commande!C354&lt;&gt;"",Commande!C354,"")</f>
        <v>Koros f1</v>
      </c>
      <c r="D344" s="30" t="str">
        <f>IF(Commande!D354&lt;&gt;"",Commande!D354,"")</f>
        <v>S</v>
      </c>
      <c r="E344" s="30" t="str">
        <f>IF(Commande!E354&lt;&gt;"",Commande!E354,"")</f>
        <v>M 2 cm X120</v>
      </c>
      <c r="F344" s="29">
        <f>IF(Commande!G354&lt;&gt;"",Commande!G354,"")</f>
        <v>120</v>
      </c>
      <c r="G344" s="29">
        <f>IF(Commande!F354&lt;&gt;"",Commande!F354,"")</f>
        <v>4</v>
      </c>
      <c r="H344" s="29" t="str">
        <f>IF(Commande!H354&lt;&gt;"",Commande!H354,"")</f>
        <v>F</v>
      </c>
      <c r="I344" s="34" t="str">
        <f>IF(Commande!I354&lt;&gt;"",Commande!I354,"")</f>
        <v/>
      </c>
      <c r="J344" s="19" t="str">
        <f>IF(Commande!J354&lt;&gt;"",Commande!J354,"")</f>
        <v>S4</v>
      </c>
      <c r="K344" s="19" t="str">
        <f>IF(Commande!K354&lt;&gt;"",Commande!K354,"")</f>
        <v/>
      </c>
      <c r="L344" s="19" t="str">
        <f>IF(Commande!L354&lt;&gt;"",Commande!L354,"")</f>
        <v>M1</v>
      </c>
      <c r="M344" s="24">
        <f>IF(Commande!M354&lt;&gt;"",Commande!M354,"")</f>
        <v>345</v>
      </c>
      <c r="N344" s="24"/>
      <c r="O344" s="17">
        <f>IF(Commande!O354&lt;&gt;"",Commande!O354,"")</f>
        <v>0</v>
      </c>
      <c r="P344" s="17">
        <f>IF(Commande!P354&lt;&gt;"",Commande!P354,"")</f>
        <v>0</v>
      </c>
      <c r="Q344" s="17">
        <f>IF(Commande!Q354&lt;&gt;"",Commande!Q354,"")</f>
        <v>0</v>
      </c>
      <c r="R344" s="80"/>
      <c r="S344" s="60"/>
      <c r="T344" s="60"/>
      <c r="U344" s="60"/>
    </row>
    <row r="345" spans="1:21" ht="20.100000000000001" customHeight="1">
      <c r="A345" s="61">
        <f>IF(Commande!A355&lt;&gt;"",Commande!A355,"")</f>
        <v>12790</v>
      </c>
      <c r="B345" s="62" t="str">
        <f>IF(Commande!B355&lt;&gt;"",Commande!B355,"")</f>
        <v>CHOU BROCOLI</v>
      </c>
      <c r="C345" s="62" t="str">
        <f>IF(Commande!C355&lt;&gt;"",Commande!C355,"")</f>
        <v>Koros f1</v>
      </c>
      <c r="D345" s="63" t="str">
        <f>IF(Commande!D355&lt;&gt;"",Commande!D355,"")</f>
        <v>S</v>
      </c>
      <c r="E345" s="63" t="str">
        <f>IF(Commande!E355&lt;&gt;"",Commande!E355,"")</f>
        <v>M 2 cm X240</v>
      </c>
      <c r="F345" s="64">
        <f>IF(Commande!G355&lt;&gt;"",Commande!G355,"")</f>
        <v>240</v>
      </c>
      <c r="G345" s="64">
        <f>IF(Commande!F355&lt;&gt;"",Commande!F355,"")</f>
        <v>4</v>
      </c>
      <c r="H345" s="64" t="str">
        <f>IF(Commande!H355&lt;&gt;"",Commande!H355,"")</f>
        <v>F</v>
      </c>
      <c r="I345" s="65" t="str">
        <f>IF(Commande!I355&lt;&gt;"",Commande!I355,"")</f>
        <v/>
      </c>
      <c r="J345" s="62" t="str">
        <f>IF(Commande!J355&lt;&gt;"",Commande!J355,"")</f>
        <v>S4</v>
      </c>
      <c r="K345" s="62" t="str">
        <f>IF(Commande!K355&lt;&gt;"",Commande!K355,"")</f>
        <v/>
      </c>
      <c r="L345" s="62" t="str">
        <f>IF(Commande!L355&lt;&gt;"",Commande!L355,"")</f>
        <v>M2</v>
      </c>
      <c r="M345" s="66">
        <f>IF(Commande!M355&lt;&gt;"",Commande!M355,"")</f>
        <v>346</v>
      </c>
      <c r="N345" s="66"/>
      <c r="O345" s="17">
        <f>IF(Commande!O355&lt;&gt;"",Commande!O355,"")</f>
        <v>0</v>
      </c>
      <c r="P345" s="17">
        <f>IF(Commande!P355&lt;&gt;"",Commande!P355,"")</f>
        <v>0</v>
      </c>
      <c r="Q345" s="17">
        <f>IF(Commande!Q355&lt;&gt;"",Commande!Q355,"")</f>
        <v>0</v>
      </c>
      <c r="R345" s="79"/>
      <c r="S345" s="67"/>
      <c r="T345" s="67"/>
      <c r="U345" s="67"/>
    </row>
    <row r="346" spans="1:21" ht="20.100000000000001" customHeight="1">
      <c r="A346" s="18">
        <f>IF(Commande!A356&lt;&gt;"",Commande!A356,"")</f>
        <v>12791</v>
      </c>
      <c r="B346" s="19" t="str">
        <f>IF(Commande!B356&lt;&gt;"",Commande!B356,"")</f>
        <v>CHOU CABUS</v>
      </c>
      <c r="C346" s="19" t="str">
        <f>IF(Commande!C356&lt;&gt;"",Commande!C356,"")</f>
        <v>Sir f1</v>
      </c>
      <c r="D346" s="30" t="str">
        <f>IF(Commande!D356&lt;&gt;"",Commande!D356,"")</f>
        <v>S</v>
      </c>
      <c r="E346" s="30" t="str">
        <f>IF(Commande!E356&lt;&gt;"",Commande!E356,"")</f>
        <v>M 2 cm X120</v>
      </c>
      <c r="F346" s="29">
        <f>IF(Commande!G356&lt;&gt;"",Commande!G356,"")</f>
        <v>120</v>
      </c>
      <c r="G346" s="29">
        <f>IF(Commande!F356&lt;&gt;"",Commande!F356,"")</f>
        <v>4</v>
      </c>
      <c r="H346" s="29" t="str">
        <f>IF(Commande!H356&lt;&gt;"",Commande!H356,"")</f>
        <v>F</v>
      </c>
      <c r="I346" s="34" t="str">
        <f>IF(Commande!I356&lt;&gt;"",Commande!I356,"")</f>
        <v/>
      </c>
      <c r="J346" s="19" t="str">
        <f>IF(Commande!J356&lt;&gt;"",Commande!J356,"")</f>
        <v>S4</v>
      </c>
      <c r="K346" s="19" t="str">
        <f>IF(Commande!K356&lt;&gt;"",Commande!K356,"")</f>
        <v/>
      </c>
      <c r="L346" s="19" t="str">
        <f>IF(Commande!L356&lt;&gt;"",Commande!L356,"")</f>
        <v>M1</v>
      </c>
      <c r="M346" s="24">
        <f>IF(Commande!M356&lt;&gt;"",Commande!M356,"")</f>
        <v>347</v>
      </c>
      <c r="N346" s="24"/>
      <c r="O346" s="17">
        <f>IF(Commande!O356&lt;&gt;"",Commande!O356,"")</f>
        <v>0</v>
      </c>
      <c r="P346" s="17">
        <f>IF(Commande!P356&lt;&gt;"",Commande!P356,"")</f>
        <v>0</v>
      </c>
      <c r="Q346" s="17">
        <f>IF(Commande!Q356&lt;&gt;"",Commande!Q356,"")</f>
        <v>0</v>
      </c>
      <c r="R346" s="80"/>
      <c r="S346" s="60"/>
      <c r="T346" s="60"/>
      <c r="U346" s="60"/>
    </row>
    <row r="347" spans="1:21" ht="20.100000000000001" customHeight="1">
      <c r="A347" s="61">
        <f>IF(Commande!A357&lt;&gt;"",Commande!A357,"")</f>
        <v>12792</v>
      </c>
      <c r="B347" s="62" t="str">
        <f>IF(Commande!B357&lt;&gt;"",Commande!B357,"")</f>
        <v>CHOU CABUS</v>
      </c>
      <c r="C347" s="62" t="str">
        <f>IF(Commande!C357&lt;&gt;"",Commande!C357,"")</f>
        <v>Sir f1</v>
      </c>
      <c r="D347" s="63" t="str">
        <f>IF(Commande!D357&lt;&gt;"",Commande!D357,"")</f>
        <v>S</v>
      </c>
      <c r="E347" s="63" t="str">
        <f>IF(Commande!E357&lt;&gt;"",Commande!E357,"")</f>
        <v>M 2 cm X240</v>
      </c>
      <c r="F347" s="64">
        <f>IF(Commande!G357&lt;&gt;"",Commande!G357,"")</f>
        <v>240</v>
      </c>
      <c r="G347" s="64">
        <f>IF(Commande!F357&lt;&gt;"",Commande!F357,"")</f>
        <v>4</v>
      </c>
      <c r="H347" s="64" t="str">
        <f>IF(Commande!H357&lt;&gt;"",Commande!H357,"")</f>
        <v>F</v>
      </c>
      <c r="I347" s="65" t="str">
        <f>IF(Commande!I357&lt;&gt;"",Commande!I357,"")</f>
        <v/>
      </c>
      <c r="J347" s="62" t="str">
        <f>IF(Commande!J357&lt;&gt;"",Commande!J357,"")</f>
        <v>S4</v>
      </c>
      <c r="K347" s="62" t="str">
        <f>IF(Commande!K357&lt;&gt;"",Commande!K357,"")</f>
        <v/>
      </c>
      <c r="L347" s="62" t="str">
        <f>IF(Commande!L357&lt;&gt;"",Commande!L357,"")</f>
        <v>M2</v>
      </c>
      <c r="M347" s="66">
        <f>IF(Commande!M357&lt;&gt;"",Commande!M357,"")</f>
        <v>348</v>
      </c>
      <c r="N347" s="66"/>
      <c r="O347" s="17">
        <f>IF(Commande!O357&lt;&gt;"",Commande!O357,"")</f>
        <v>0</v>
      </c>
      <c r="P347" s="17">
        <f>IF(Commande!P357&lt;&gt;"",Commande!P357,"")</f>
        <v>0</v>
      </c>
      <c r="Q347" s="17">
        <f>IF(Commande!Q357&lt;&gt;"",Commande!Q357,"")</f>
        <v>0</v>
      </c>
      <c r="R347" s="79"/>
      <c r="S347" s="67"/>
      <c r="T347" s="67"/>
      <c r="U347" s="67"/>
    </row>
    <row r="348" spans="1:21" ht="20.100000000000001" customHeight="1">
      <c r="A348" s="18">
        <f>IF(Commande!A358&lt;&gt;"",Commande!A358,"")</f>
        <v>25233</v>
      </c>
      <c r="B348" s="19" t="str">
        <f>IF(Commande!B358&lt;&gt;"",Commande!B358,"")</f>
        <v>CHOU CABUS POINTU</v>
      </c>
      <c r="C348" s="19" t="str">
        <f>IF(Commande!C358&lt;&gt;"",Commande!C358,"")</f>
        <v>Dutchman f1</v>
      </c>
      <c r="D348" s="30" t="str">
        <f>IF(Commande!D358&lt;&gt;"",Commande!D358,"")</f>
        <v>S</v>
      </c>
      <c r="E348" s="30" t="str">
        <f>IF(Commande!E358&lt;&gt;"",Commande!E358,"")</f>
        <v>M 2 cm X120</v>
      </c>
      <c r="F348" s="29">
        <f>IF(Commande!G358&lt;&gt;"",Commande!G358,"")</f>
        <v>120</v>
      </c>
      <c r="G348" s="29">
        <f>IF(Commande!F358&lt;&gt;"",Commande!F358,"")</f>
        <v>4</v>
      </c>
      <c r="H348" s="29" t="str">
        <f>IF(Commande!H358&lt;&gt;"",Commande!H358,"")</f>
        <v>F</v>
      </c>
      <c r="I348" s="34" t="str">
        <f>IF(Commande!I358&lt;&gt;"",Commande!I358,"")</f>
        <v/>
      </c>
      <c r="J348" s="19" t="str">
        <f>IF(Commande!J358&lt;&gt;"",Commande!J358,"")</f>
        <v>S4</v>
      </c>
      <c r="K348" s="19" t="str">
        <f>IF(Commande!K358&lt;&gt;"",Commande!K358,"")</f>
        <v/>
      </c>
      <c r="L348" s="19" t="str">
        <f>IF(Commande!L358&lt;&gt;"",Commande!L358,"")</f>
        <v>M1</v>
      </c>
      <c r="M348" s="24">
        <f>IF(Commande!M358&lt;&gt;"",Commande!M358,"")</f>
        <v>349</v>
      </c>
      <c r="N348" s="24"/>
      <c r="O348" s="17">
        <f>IF(Commande!O358&lt;&gt;"",Commande!O358,"")</f>
        <v>0</v>
      </c>
      <c r="P348" s="17">
        <f>IF(Commande!P358&lt;&gt;"",Commande!P358,"")</f>
        <v>0</v>
      </c>
      <c r="Q348" s="17">
        <f>IF(Commande!Q358&lt;&gt;"",Commande!Q358,"")</f>
        <v>0</v>
      </c>
      <c r="R348" s="80"/>
      <c r="S348" s="60"/>
      <c r="T348" s="60"/>
      <c r="U348" s="60"/>
    </row>
    <row r="349" spans="1:21" ht="20.100000000000001" customHeight="1">
      <c r="A349" s="61">
        <f>IF(Commande!A359&lt;&gt;"",Commande!A359,"")</f>
        <v>25234</v>
      </c>
      <c r="B349" s="62" t="str">
        <f>IF(Commande!B359&lt;&gt;"",Commande!B359,"")</f>
        <v>CHOU CABUS POINTU</v>
      </c>
      <c r="C349" s="62" t="str">
        <f>IF(Commande!C359&lt;&gt;"",Commande!C359,"")</f>
        <v>Dutchman f1</v>
      </c>
      <c r="D349" s="63" t="str">
        <f>IF(Commande!D359&lt;&gt;"",Commande!D359,"")</f>
        <v>S</v>
      </c>
      <c r="E349" s="63" t="str">
        <f>IF(Commande!E359&lt;&gt;"",Commande!E359,"")</f>
        <v>M 2 cm X240</v>
      </c>
      <c r="F349" s="64">
        <f>IF(Commande!G359&lt;&gt;"",Commande!G359,"")</f>
        <v>240</v>
      </c>
      <c r="G349" s="64">
        <f>IF(Commande!F359&lt;&gt;"",Commande!F359,"")</f>
        <v>4</v>
      </c>
      <c r="H349" s="64" t="str">
        <f>IF(Commande!H359&lt;&gt;"",Commande!H359,"")</f>
        <v>F</v>
      </c>
      <c r="I349" s="65" t="str">
        <f>IF(Commande!I359&lt;&gt;"",Commande!I359,"")</f>
        <v/>
      </c>
      <c r="J349" s="62" t="str">
        <f>IF(Commande!J359&lt;&gt;"",Commande!J359,"")</f>
        <v>S4</v>
      </c>
      <c r="K349" s="62" t="str">
        <f>IF(Commande!K359&lt;&gt;"",Commande!K359,"")</f>
        <v/>
      </c>
      <c r="L349" s="62" t="str">
        <f>IF(Commande!L359&lt;&gt;"",Commande!L359,"")</f>
        <v>M2</v>
      </c>
      <c r="M349" s="66">
        <f>IF(Commande!M359&lt;&gt;"",Commande!M359,"")</f>
        <v>350</v>
      </c>
      <c r="N349" s="66"/>
      <c r="O349" s="17">
        <f>IF(Commande!O359&lt;&gt;"",Commande!O359,"")</f>
        <v>0</v>
      </c>
      <c r="P349" s="17">
        <f>IF(Commande!P359&lt;&gt;"",Commande!P359,"")</f>
        <v>0</v>
      </c>
      <c r="Q349" s="17">
        <f>IF(Commande!Q359&lt;&gt;"",Commande!Q359,"")</f>
        <v>0</v>
      </c>
      <c r="R349" s="79"/>
      <c r="S349" s="67"/>
      <c r="T349" s="67"/>
      <c r="U349" s="67"/>
    </row>
    <row r="350" spans="1:21" ht="20.100000000000001" customHeight="1">
      <c r="A350" s="18">
        <f>IF(Commande!A360&lt;&gt;"",Commande!A360,"")</f>
        <v>22841</v>
      </c>
      <c r="B350" s="19" t="str">
        <f>IF(Commande!B360&lt;&gt;"",Commande!B360,"")</f>
        <v>CHOU DE BRUXELLES</v>
      </c>
      <c r="C350" s="19" t="str">
        <f>IF(Commande!C360&lt;&gt;"",Commande!C360,"")</f>
        <v>Brigitte f1</v>
      </c>
      <c r="D350" s="30" t="str">
        <f>IF(Commande!D360&lt;&gt;"",Commande!D360,"")</f>
        <v>S</v>
      </c>
      <c r="E350" s="30" t="str">
        <f>IF(Commande!E360&lt;&gt;"",Commande!E360,"")</f>
        <v>M 2 cm X120</v>
      </c>
      <c r="F350" s="29">
        <f>IF(Commande!G360&lt;&gt;"",Commande!G360,"")</f>
        <v>120</v>
      </c>
      <c r="G350" s="29">
        <f>IF(Commande!F360&lt;&gt;"",Commande!F360,"")</f>
        <v>4</v>
      </c>
      <c r="H350" s="29" t="str">
        <f>IF(Commande!H360&lt;&gt;"",Commande!H360,"")</f>
        <v>F</v>
      </c>
      <c r="I350" s="34" t="str">
        <f>IF(Commande!I360&lt;&gt;"",Commande!I360,"")</f>
        <v/>
      </c>
      <c r="J350" s="19" t="str">
        <f>IF(Commande!J360&lt;&gt;"",Commande!J360,"")</f>
        <v>S4</v>
      </c>
      <c r="K350" s="19" t="str">
        <f>IF(Commande!K360&lt;&gt;"",Commande!K360,"")</f>
        <v/>
      </c>
      <c r="L350" s="19" t="str">
        <f>IF(Commande!L360&lt;&gt;"",Commande!L360,"")</f>
        <v>M1</v>
      </c>
      <c r="M350" s="24">
        <f>IF(Commande!M360&lt;&gt;"",Commande!M360,"")</f>
        <v>351</v>
      </c>
      <c r="N350" s="24"/>
      <c r="O350" s="17">
        <f>IF(Commande!O360&lt;&gt;"",Commande!O360,"")</f>
        <v>0</v>
      </c>
      <c r="P350" s="17">
        <f>IF(Commande!P360&lt;&gt;"",Commande!P360,"")</f>
        <v>0</v>
      </c>
      <c r="Q350" s="17">
        <f>IF(Commande!Q360&lt;&gt;"",Commande!Q360,"")</f>
        <v>0</v>
      </c>
      <c r="R350" s="80"/>
      <c r="S350" s="60"/>
      <c r="T350" s="60"/>
      <c r="U350" s="60"/>
    </row>
    <row r="351" spans="1:21" ht="20.100000000000001" customHeight="1">
      <c r="A351" s="61">
        <f>IF(Commande!A361&lt;&gt;"",Commande!A361,"")</f>
        <v>22842</v>
      </c>
      <c r="B351" s="62" t="str">
        <f>IF(Commande!B361&lt;&gt;"",Commande!B361,"")</f>
        <v>CHOU DE BRUXELLES</v>
      </c>
      <c r="C351" s="62" t="str">
        <f>IF(Commande!C361&lt;&gt;"",Commande!C361,"")</f>
        <v>Brigitte f1</v>
      </c>
      <c r="D351" s="63" t="str">
        <f>IF(Commande!D361&lt;&gt;"",Commande!D361,"")</f>
        <v>S</v>
      </c>
      <c r="E351" s="63" t="str">
        <f>IF(Commande!E361&lt;&gt;"",Commande!E361,"")</f>
        <v>M 2 cm X240</v>
      </c>
      <c r="F351" s="64">
        <f>IF(Commande!G361&lt;&gt;"",Commande!G361,"")</f>
        <v>240</v>
      </c>
      <c r="G351" s="64">
        <f>IF(Commande!F361&lt;&gt;"",Commande!F361,"")</f>
        <v>4</v>
      </c>
      <c r="H351" s="64" t="str">
        <f>IF(Commande!H361&lt;&gt;"",Commande!H361,"")</f>
        <v>F</v>
      </c>
      <c r="I351" s="65" t="str">
        <f>IF(Commande!I361&lt;&gt;"",Commande!I361,"")</f>
        <v/>
      </c>
      <c r="J351" s="62" t="str">
        <f>IF(Commande!J361&lt;&gt;"",Commande!J361,"")</f>
        <v>S4</v>
      </c>
      <c r="K351" s="62" t="str">
        <f>IF(Commande!K361&lt;&gt;"",Commande!K361,"")</f>
        <v/>
      </c>
      <c r="L351" s="62" t="str">
        <f>IF(Commande!L361&lt;&gt;"",Commande!L361,"")</f>
        <v>M2</v>
      </c>
      <c r="M351" s="66">
        <f>IF(Commande!M361&lt;&gt;"",Commande!M361,"")</f>
        <v>352</v>
      </c>
      <c r="N351" s="66"/>
      <c r="O351" s="17">
        <f>IF(Commande!O361&lt;&gt;"",Commande!O361,"")</f>
        <v>0</v>
      </c>
      <c r="P351" s="17">
        <f>IF(Commande!P361&lt;&gt;"",Commande!P361,"")</f>
        <v>0</v>
      </c>
      <c r="Q351" s="17">
        <f>IF(Commande!Q361&lt;&gt;"",Commande!Q361,"")</f>
        <v>0</v>
      </c>
      <c r="R351" s="79"/>
      <c r="S351" s="67"/>
      <c r="T351" s="67"/>
      <c r="U351" s="67"/>
    </row>
    <row r="352" spans="1:21" ht="20.100000000000001" customHeight="1">
      <c r="A352" s="18">
        <f>IF(Commande!A362&lt;&gt;"",Commande!A362,"")</f>
        <v>15462</v>
      </c>
      <c r="B352" s="19" t="str">
        <f>IF(Commande!B362&lt;&gt;"",Commande!B362,"")</f>
        <v>CHOU DE MILAN</v>
      </c>
      <c r="C352" s="19" t="str">
        <f>IF(Commande!C362&lt;&gt;"",Commande!C362,"")</f>
        <v>Rigoletto f1</v>
      </c>
      <c r="D352" s="30" t="str">
        <f>IF(Commande!D362&lt;&gt;"",Commande!D362,"")</f>
        <v>S</v>
      </c>
      <c r="E352" s="30" t="str">
        <f>IF(Commande!E362&lt;&gt;"",Commande!E362,"")</f>
        <v>M 2 cm X120</v>
      </c>
      <c r="F352" s="29">
        <f>IF(Commande!G362&lt;&gt;"",Commande!G362,"")</f>
        <v>120</v>
      </c>
      <c r="G352" s="29">
        <f>IF(Commande!F362&lt;&gt;"",Commande!F362,"")</f>
        <v>4</v>
      </c>
      <c r="H352" s="29" t="str">
        <f>IF(Commande!H362&lt;&gt;"",Commande!H362,"")</f>
        <v>F</v>
      </c>
      <c r="I352" s="34" t="str">
        <f>IF(Commande!I362&lt;&gt;"",Commande!I362,"")</f>
        <v/>
      </c>
      <c r="J352" s="19" t="str">
        <f>IF(Commande!J362&lt;&gt;"",Commande!J362,"")</f>
        <v>S4</v>
      </c>
      <c r="K352" s="19" t="str">
        <f>IF(Commande!K362&lt;&gt;"",Commande!K362,"")</f>
        <v/>
      </c>
      <c r="L352" s="19" t="str">
        <f>IF(Commande!L362&lt;&gt;"",Commande!L362,"")</f>
        <v>M1</v>
      </c>
      <c r="M352" s="24">
        <f>IF(Commande!M362&lt;&gt;"",Commande!M362,"")</f>
        <v>353</v>
      </c>
      <c r="N352" s="24"/>
      <c r="O352" s="17">
        <f>IF(Commande!O362&lt;&gt;"",Commande!O362,"")</f>
        <v>0</v>
      </c>
      <c r="P352" s="17">
        <f>IF(Commande!P362&lt;&gt;"",Commande!P362,"")</f>
        <v>0</v>
      </c>
      <c r="Q352" s="17">
        <f>IF(Commande!Q362&lt;&gt;"",Commande!Q362,"")</f>
        <v>0</v>
      </c>
      <c r="R352" s="80"/>
      <c r="S352" s="60"/>
      <c r="T352" s="60"/>
      <c r="U352" s="60"/>
    </row>
    <row r="353" spans="1:21" ht="20.100000000000001" customHeight="1">
      <c r="A353" s="61">
        <f>IF(Commande!A363&lt;&gt;"",Commande!A363,"")</f>
        <v>15463</v>
      </c>
      <c r="B353" s="62" t="str">
        <f>IF(Commande!B363&lt;&gt;"",Commande!B363,"")</f>
        <v>CHOU DE MILAN</v>
      </c>
      <c r="C353" s="62" t="str">
        <f>IF(Commande!C363&lt;&gt;"",Commande!C363,"")</f>
        <v>Rigoletto f1</v>
      </c>
      <c r="D353" s="63" t="str">
        <f>IF(Commande!D363&lt;&gt;"",Commande!D363,"")</f>
        <v>S</v>
      </c>
      <c r="E353" s="63" t="str">
        <f>IF(Commande!E363&lt;&gt;"",Commande!E363,"")</f>
        <v>M 2 cm X240</v>
      </c>
      <c r="F353" s="64">
        <f>IF(Commande!G363&lt;&gt;"",Commande!G363,"")</f>
        <v>240</v>
      </c>
      <c r="G353" s="64">
        <f>IF(Commande!F363&lt;&gt;"",Commande!F363,"")</f>
        <v>4</v>
      </c>
      <c r="H353" s="64" t="str">
        <f>IF(Commande!H363&lt;&gt;"",Commande!H363,"")</f>
        <v>F</v>
      </c>
      <c r="I353" s="65" t="str">
        <f>IF(Commande!I363&lt;&gt;"",Commande!I363,"")</f>
        <v/>
      </c>
      <c r="J353" s="62" t="str">
        <f>IF(Commande!J363&lt;&gt;"",Commande!J363,"")</f>
        <v>S4</v>
      </c>
      <c r="K353" s="62" t="str">
        <f>IF(Commande!K363&lt;&gt;"",Commande!K363,"")</f>
        <v/>
      </c>
      <c r="L353" s="62" t="str">
        <f>IF(Commande!L363&lt;&gt;"",Commande!L363,"")</f>
        <v>M2</v>
      </c>
      <c r="M353" s="66">
        <f>IF(Commande!M363&lt;&gt;"",Commande!M363,"")</f>
        <v>354</v>
      </c>
      <c r="N353" s="66"/>
      <c r="O353" s="17">
        <f>IF(Commande!O363&lt;&gt;"",Commande!O363,"")</f>
        <v>0</v>
      </c>
      <c r="P353" s="17">
        <f>IF(Commande!P363&lt;&gt;"",Commande!P363,"")</f>
        <v>0</v>
      </c>
      <c r="Q353" s="17">
        <f>IF(Commande!Q363&lt;&gt;"",Commande!Q363,"")</f>
        <v>0</v>
      </c>
      <c r="R353" s="79"/>
      <c r="S353" s="67"/>
      <c r="T353" s="67"/>
      <c r="U353" s="67"/>
    </row>
    <row r="354" spans="1:21" ht="20.100000000000001" customHeight="1">
      <c r="A354" s="18">
        <f>IF(Commande!A364&lt;&gt;"",Commande!A364,"")</f>
        <v>25239</v>
      </c>
      <c r="B354" s="19" t="str">
        <f>IF(Commande!B364&lt;&gt;"",Commande!B364,"")</f>
        <v>CHOU FLEUR</v>
      </c>
      <c r="C354" s="19" t="str">
        <f>IF(Commande!C364&lt;&gt;"",Commande!C364,"")</f>
        <v>Cendis f1</v>
      </c>
      <c r="D354" s="30" t="str">
        <f>IF(Commande!D364&lt;&gt;"",Commande!D364,"")</f>
        <v>S</v>
      </c>
      <c r="E354" s="30" t="str">
        <f>IF(Commande!E364&lt;&gt;"",Commande!E364,"")</f>
        <v>M 2 cm X120</v>
      </c>
      <c r="F354" s="29">
        <f>IF(Commande!G364&lt;&gt;"",Commande!G364,"")</f>
        <v>120</v>
      </c>
      <c r="G354" s="29">
        <f>IF(Commande!F364&lt;&gt;"",Commande!F364,"")</f>
        <v>4</v>
      </c>
      <c r="H354" s="29" t="str">
        <f>IF(Commande!H364&lt;&gt;"",Commande!H364,"")</f>
        <v>G</v>
      </c>
      <c r="I354" s="34" t="str">
        <f>IF(Commande!I364&lt;&gt;"",Commande!I364,"")</f>
        <v/>
      </c>
      <c r="J354" s="19" t="str">
        <f>IF(Commande!J364&lt;&gt;"",Commande!J364,"")</f>
        <v>S4</v>
      </c>
      <c r="K354" s="19" t="str">
        <f>IF(Commande!K364&lt;&gt;"",Commande!K364,"")</f>
        <v/>
      </c>
      <c r="L354" s="19" t="str">
        <f>IF(Commande!L364&lt;&gt;"",Commande!L364,"")</f>
        <v>M1</v>
      </c>
      <c r="M354" s="24">
        <f>IF(Commande!M364&lt;&gt;"",Commande!M364,"")</f>
        <v>355</v>
      </c>
      <c r="N354" s="24"/>
      <c r="O354" s="17">
        <f>IF(Commande!O364&lt;&gt;"",Commande!O364,"")</f>
        <v>0</v>
      </c>
      <c r="P354" s="17">
        <f>IF(Commande!P364&lt;&gt;"",Commande!P364,"")</f>
        <v>0</v>
      </c>
      <c r="Q354" s="17">
        <f>IF(Commande!Q364&lt;&gt;"",Commande!Q364,"")</f>
        <v>0</v>
      </c>
      <c r="R354" s="80"/>
      <c r="S354" s="60"/>
      <c r="T354" s="60"/>
      <c r="U354" s="60"/>
    </row>
    <row r="355" spans="1:21" ht="20.100000000000001" customHeight="1">
      <c r="A355" s="61">
        <f>IF(Commande!A365&lt;&gt;"",Commande!A365,"")</f>
        <v>25240</v>
      </c>
      <c r="B355" s="62" t="str">
        <f>IF(Commande!B365&lt;&gt;"",Commande!B365,"")</f>
        <v>CHOU FLEUR</v>
      </c>
      <c r="C355" s="62" t="str">
        <f>IF(Commande!C365&lt;&gt;"",Commande!C365,"")</f>
        <v>Cendis f1</v>
      </c>
      <c r="D355" s="63" t="str">
        <f>IF(Commande!D365&lt;&gt;"",Commande!D365,"")</f>
        <v>S</v>
      </c>
      <c r="E355" s="63" t="str">
        <f>IF(Commande!E365&lt;&gt;"",Commande!E365,"")</f>
        <v>M 2 cm X240</v>
      </c>
      <c r="F355" s="64">
        <f>IF(Commande!G365&lt;&gt;"",Commande!G365,"")</f>
        <v>240</v>
      </c>
      <c r="G355" s="64">
        <f>IF(Commande!F365&lt;&gt;"",Commande!F365,"")</f>
        <v>4</v>
      </c>
      <c r="H355" s="64" t="str">
        <f>IF(Commande!H365&lt;&gt;"",Commande!H365,"")</f>
        <v>G</v>
      </c>
      <c r="I355" s="65" t="str">
        <f>IF(Commande!I365&lt;&gt;"",Commande!I365,"")</f>
        <v/>
      </c>
      <c r="J355" s="62" t="str">
        <f>IF(Commande!J365&lt;&gt;"",Commande!J365,"")</f>
        <v>S4</v>
      </c>
      <c r="K355" s="62" t="str">
        <f>IF(Commande!K365&lt;&gt;"",Commande!K365,"")</f>
        <v/>
      </c>
      <c r="L355" s="62" t="str">
        <f>IF(Commande!L365&lt;&gt;"",Commande!L365,"")</f>
        <v>M2</v>
      </c>
      <c r="M355" s="66">
        <f>IF(Commande!M365&lt;&gt;"",Commande!M365,"")</f>
        <v>356</v>
      </c>
      <c r="N355" s="66"/>
      <c r="O355" s="17">
        <f>IF(Commande!O365&lt;&gt;"",Commande!O365,"")</f>
        <v>0</v>
      </c>
      <c r="P355" s="17">
        <f>IF(Commande!P365&lt;&gt;"",Commande!P365,"")</f>
        <v>0</v>
      </c>
      <c r="Q355" s="17">
        <f>IF(Commande!Q365&lt;&gt;"",Commande!Q365,"")</f>
        <v>0</v>
      </c>
      <c r="R355" s="79"/>
      <c r="S355" s="67"/>
      <c r="T355" s="67"/>
      <c r="U355" s="67"/>
    </row>
    <row r="356" spans="1:21" ht="20.100000000000001" customHeight="1">
      <c r="A356" s="18">
        <f>IF(Commande!A366&lt;&gt;"",Commande!A366,"")</f>
        <v>14694</v>
      </c>
      <c r="B356" s="19" t="str">
        <f>IF(Commande!B366&lt;&gt;"",Commande!B366,"")</f>
        <v>CHOU FLEUR ROMANESCO</v>
      </c>
      <c r="C356" s="19" t="str">
        <f>IF(Commande!C366&lt;&gt;"",Commande!C366,"")</f>
        <v>Gitano f1</v>
      </c>
      <c r="D356" s="30" t="str">
        <f>IF(Commande!D366&lt;&gt;"",Commande!D366,"")</f>
        <v>S</v>
      </c>
      <c r="E356" s="30" t="str">
        <f>IF(Commande!E366&lt;&gt;"",Commande!E366,"")</f>
        <v>M 2 cm X120</v>
      </c>
      <c r="F356" s="29">
        <f>IF(Commande!G366&lt;&gt;"",Commande!G366,"")</f>
        <v>120</v>
      </c>
      <c r="G356" s="29">
        <f>IF(Commande!F366&lt;&gt;"",Commande!F366,"")</f>
        <v>4</v>
      </c>
      <c r="H356" s="29" t="str">
        <f>IF(Commande!H366&lt;&gt;"",Commande!H366,"")</f>
        <v>G</v>
      </c>
      <c r="I356" s="34" t="str">
        <f>IF(Commande!I366&lt;&gt;"",Commande!I366,"")</f>
        <v/>
      </c>
      <c r="J356" s="19" t="str">
        <f>IF(Commande!J366&lt;&gt;"",Commande!J366,"")</f>
        <v>S4</v>
      </c>
      <c r="K356" s="19" t="str">
        <f>IF(Commande!K366&lt;&gt;"",Commande!K366,"")</f>
        <v/>
      </c>
      <c r="L356" s="19" t="str">
        <f>IF(Commande!L366&lt;&gt;"",Commande!L366,"")</f>
        <v>M1</v>
      </c>
      <c r="M356" s="24">
        <f>IF(Commande!M366&lt;&gt;"",Commande!M366,"")</f>
        <v>357</v>
      </c>
      <c r="N356" s="24"/>
      <c r="O356" s="17">
        <f>IF(Commande!O366&lt;&gt;"",Commande!O366,"")</f>
        <v>0</v>
      </c>
      <c r="P356" s="17">
        <f>IF(Commande!P366&lt;&gt;"",Commande!P366,"")</f>
        <v>0</v>
      </c>
      <c r="Q356" s="17">
        <f>IF(Commande!Q366&lt;&gt;"",Commande!Q366,"")</f>
        <v>0</v>
      </c>
      <c r="R356" s="80"/>
      <c r="S356" s="60"/>
      <c r="T356" s="60"/>
      <c r="U356" s="60"/>
    </row>
    <row r="357" spans="1:21" ht="20.100000000000001" customHeight="1">
      <c r="A357" s="61">
        <f>IF(Commande!A367&lt;&gt;"",Commande!A367,"")</f>
        <v>13100</v>
      </c>
      <c r="B357" s="62" t="str">
        <f>IF(Commande!B367&lt;&gt;"",Commande!B367,"")</f>
        <v>CHOU FLEUR ROMANESCO</v>
      </c>
      <c r="C357" s="62" t="str">
        <f>IF(Commande!C367&lt;&gt;"",Commande!C367,"")</f>
        <v>Gitano f1</v>
      </c>
      <c r="D357" s="63" t="str">
        <f>IF(Commande!D367&lt;&gt;"",Commande!D367,"")</f>
        <v>S</v>
      </c>
      <c r="E357" s="63" t="str">
        <f>IF(Commande!E367&lt;&gt;"",Commande!E367,"")</f>
        <v>M 2 cm X240</v>
      </c>
      <c r="F357" s="64">
        <f>IF(Commande!G367&lt;&gt;"",Commande!G367,"")</f>
        <v>240</v>
      </c>
      <c r="G357" s="64">
        <f>IF(Commande!F367&lt;&gt;"",Commande!F367,"")</f>
        <v>4</v>
      </c>
      <c r="H357" s="64" t="str">
        <f>IF(Commande!H367&lt;&gt;"",Commande!H367,"")</f>
        <v>G</v>
      </c>
      <c r="I357" s="65" t="str">
        <f>IF(Commande!I367&lt;&gt;"",Commande!I367,"")</f>
        <v/>
      </c>
      <c r="J357" s="62" t="str">
        <f>IF(Commande!J367&lt;&gt;"",Commande!J367,"")</f>
        <v>S4</v>
      </c>
      <c r="K357" s="62" t="str">
        <f>IF(Commande!K367&lt;&gt;"",Commande!K367,"")</f>
        <v/>
      </c>
      <c r="L357" s="62" t="str">
        <f>IF(Commande!L367&lt;&gt;"",Commande!L367,"")</f>
        <v>M2</v>
      </c>
      <c r="M357" s="66">
        <f>IF(Commande!M367&lt;&gt;"",Commande!M367,"")</f>
        <v>358</v>
      </c>
      <c r="N357" s="66"/>
      <c r="O357" s="17">
        <f>IF(Commande!O367&lt;&gt;"",Commande!O367,"")</f>
        <v>0</v>
      </c>
      <c r="P357" s="17">
        <f>IF(Commande!P367&lt;&gt;"",Commande!P367,"")</f>
        <v>0</v>
      </c>
      <c r="Q357" s="17">
        <f>IF(Commande!Q367&lt;&gt;"",Commande!Q367,"")</f>
        <v>0</v>
      </c>
      <c r="R357" s="79"/>
      <c r="S357" s="67"/>
      <c r="T357" s="67"/>
      <c r="U357" s="67"/>
    </row>
    <row r="358" spans="1:21" ht="20.100000000000001" customHeight="1">
      <c r="A358" s="18">
        <f>IF(Commande!A368&lt;&gt;"",Commande!A368,"")</f>
        <v>12801</v>
      </c>
      <c r="B358" s="19" t="str">
        <f>IF(Commande!B368&lt;&gt;"",Commande!B368,"")</f>
        <v>CHOU ROUGE</v>
      </c>
      <c r="C358" s="19" t="str">
        <f>IF(Commande!C368&lt;&gt;"",Commande!C368,"")</f>
        <v>Redsky f1</v>
      </c>
      <c r="D358" s="30" t="str">
        <f>IF(Commande!D368&lt;&gt;"",Commande!D368,"")</f>
        <v>S</v>
      </c>
      <c r="E358" s="30" t="str">
        <f>IF(Commande!E368&lt;&gt;"",Commande!E368,"")</f>
        <v>M 2 cm X120</v>
      </c>
      <c r="F358" s="29">
        <f>IF(Commande!G368&lt;&gt;"",Commande!G368,"")</f>
        <v>120</v>
      </c>
      <c r="G358" s="29">
        <f>IF(Commande!F368&lt;&gt;"",Commande!F368,"")</f>
        <v>4</v>
      </c>
      <c r="H358" s="29" t="str">
        <f>IF(Commande!H368&lt;&gt;"",Commande!H368,"")</f>
        <v>F</v>
      </c>
      <c r="I358" s="34" t="str">
        <f>IF(Commande!I368&lt;&gt;"",Commande!I368,"")</f>
        <v/>
      </c>
      <c r="J358" s="19" t="str">
        <f>IF(Commande!J368&lt;&gt;"",Commande!J368,"")</f>
        <v>S4</v>
      </c>
      <c r="K358" s="19" t="str">
        <f>IF(Commande!K368&lt;&gt;"",Commande!K368,"")</f>
        <v/>
      </c>
      <c r="L358" s="19" t="str">
        <f>IF(Commande!L368&lt;&gt;"",Commande!L368,"")</f>
        <v>M1</v>
      </c>
      <c r="M358" s="24">
        <f>IF(Commande!M368&lt;&gt;"",Commande!M368,"")</f>
        <v>359</v>
      </c>
      <c r="N358" s="24"/>
      <c r="O358" s="17">
        <f>IF(Commande!O368&lt;&gt;"",Commande!O368,"")</f>
        <v>0</v>
      </c>
      <c r="P358" s="17">
        <f>IF(Commande!P368&lt;&gt;"",Commande!P368,"")</f>
        <v>0</v>
      </c>
      <c r="Q358" s="17">
        <f>IF(Commande!Q368&lt;&gt;"",Commande!Q368,"")</f>
        <v>0</v>
      </c>
      <c r="R358" s="80"/>
      <c r="S358" s="60"/>
      <c r="T358" s="60"/>
      <c r="U358" s="60"/>
    </row>
    <row r="359" spans="1:21" ht="20.100000000000001" customHeight="1">
      <c r="A359" s="61">
        <f>IF(Commande!A369&lt;&gt;"",Commande!A369,"")</f>
        <v>12802</v>
      </c>
      <c r="B359" s="62" t="str">
        <f>IF(Commande!B369&lt;&gt;"",Commande!B369,"")</f>
        <v>CHOU ROUGE</v>
      </c>
      <c r="C359" s="62" t="str">
        <f>IF(Commande!C369&lt;&gt;"",Commande!C369,"")</f>
        <v>Redsky f1</v>
      </c>
      <c r="D359" s="63" t="str">
        <f>IF(Commande!D369&lt;&gt;"",Commande!D369,"")</f>
        <v>S</v>
      </c>
      <c r="E359" s="63" t="str">
        <f>IF(Commande!E369&lt;&gt;"",Commande!E369,"")</f>
        <v>M 2 cm X240</v>
      </c>
      <c r="F359" s="64">
        <f>IF(Commande!G369&lt;&gt;"",Commande!G369,"")</f>
        <v>240</v>
      </c>
      <c r="G359" s="64">
        <f>IF(Commande!F369&lt;&gt;"",Commande!F369,"")</f>
        <v>4</v>
      </c>
      <c r="H359" s="64" t="str">
        <f>IF(Commande!H369&lt;&gt;"",Commande!H369,"")</f>
        <v>F</v>
      </c>
      <c r="I359" s="65" t="str">
        <f>IF(Commande!I369&lt;&gt;"",Commande!I369,"")</f>
        <v/>
      </c>
      <c r="J359" s="62" t="str">
        <f>IF(Commande!J369&lt;&gt;"",Commande!J369,"")</f>
        <v>S4</v>
      </c>
      <c r="K359" s="62" t="str">
        <f>IF(Commande!K369&lt;&gt;"",Commande!K369,"")</f>
        <v/>
      </c>
      <c r="L359" s="62" t="str">
        <f>IF(Commande!L369&lt;&gt;"",Commande!L369,"")</f>
        <v>M2</v>
      </c>
      <c r="M359" s="66">
        <f>IF(Commande!M369&lt;&gt;"",Commande!M369,"")</f>
        <v>360</v>
      </c>
      <c r="N359" s="66"/>
      <c r="O359" s="17">
        <f>IF(Commande!O369&lt;&gt;"",Commande!O369,"")</f>
        <v>0</v>
      </c>
      <c r="P359" s="17">
        <f>IF(Commande!P369&lt;&gt;"",Commande!P369,"")</f>
        <v>0</v>
      </c>
      <c r="Q359" s="17">
        <f>IF(Commande!Q369&lt;&gt;"",Commande!Q369,"")</f>
        <v>0</v>
      </c>
      <c r="R359" s="79"/>
      <c r="S359" s="67"/>
      <c r="T359" s="67"/>
      <c r="U359" s="67"/>
    </row>
    <row r="360" spans="1:21" ht="20.100000000000001" customHeight="1">
      <c r="A360" s="140">
        <f>IF(Commande!A370&lt;&gt;"",Commande!A370,"")</f>
        <v>13664</v>
      </c>
      <c r="B360" s="141" t="str">
        <f>IF(Commande!B370&lt;&gt;"",Commande!B370,"")</f>
        <v>FRAISIER</v>
      </c>
      <c r="C360" s="141" t="str">
        <f>IF(Commande!C370&lt;&gt;"",Commande!C370,"")</f>
        <v>Loran f1</v>
      </c>
      <c r="D360" s="142" t="str">
        <f>IF(Commande!D370&lt;&gt;"",Commande!D370,"")</f>
        <v>S</v>
      </c>
      <c r="E360" s="142" t="str">
        <f>IF(Commande!E370&lt;&gt;"",Commande!E370,"")</f>
        <v>M 3 cm X60</v>
      </c>
      <c r="F360" s="143">
        <f>IF(Commande!G370&lt;&gt;"",Commande!G370,"")</f>
        <v>30</v>
      </c>
      <c r="G360" s="143">
        <f>IF(Commande!F370&lt;&gt;"",Commande!F370,"")</f>
        <v>14</v>
      </c>
      <c r="H360" s="143" t="str">
        <f>IF(Commande!H370&lt;&gt;"",Commande!H370,"")</f>
        <v>A</v>
      </c>
      <c r="I360" s="144" t="str">
        <f>IF(Commande!I370&lt;&gt;"",Commande!I370,"")</f>
        <v/>
      </c>
      <c r="J360" s="145" t="str">
        <f>IF(Commande!J370&lt;&gt;"",Commande!J370,"")</f>
        <v>S4</v>
      </c>
      <c r="K360" s="141" t="str">
        <f>IF(Commande!K370&lt;&gt;"",Commande!K370,"")</f>
        <v/>
      </c>
      <c r="L360" s="141" t="str">
        <f>IF(Commande!L370&lt;&gt;"",Commande!L370,"")</f>
        <v>M3</v>
      </c>
      <c r="M360" s="145">
        <f>IF(Commande!M370&lt;&gt;"",Commande!M370,"")</f>
        <v>361</v>
      </c>
      <c r="N360" s="145"/>
      <c r="O360" s="17">
        <f>IF(Commande!O370&lt;&gt;"",Commande!O370,"")</f>
        <v>0</v>
      </c>
      <c r="P360" s="17">
        <f>IF(Commande!P370&lt;&gt;"",Commande!P370,"")</f>
        <v>0</v>
      </c>
      <c r="Q360" s="17">
        <f>IF(Commande!Q370&lt;&gt;"",Commande!Q370,"")</f>
        <v>0</v>
      </c>
      <c r="R360" s="146"/>
      <c r="S360" s="147"/>
      <c r="T360" s="147"/>
      <c r="U360" s="147"/>
    </row>
    <row r="361" spans="1:21" ht="20.100000000000001" customHeight="1">
      <c r="A361" s="148">
        <f>IF(Commande!A371&lt;&gt;"",Commande!A371,"")</f>
        <v>15245</v>
      </c>
      <c r="B361" s="149" t="str">
        <f>IF(Commande!B371&lt;&gt;"",Commande!B371,"")</f>
        <v>FRAISIER</v>
      </c>
      <c r="C361" s="149" t="str">
        <f>IF(Commande!C371&lt;&gt;"",Commande!C371,"")</f>
        <v>Tristan f1</v>
      </c>
      <c r="D361" s="150" t="str">
        <f>IF(Commande!D371&lt;&gt;"",Commande!D371,"")</f>
        <v>S</v>
      </c>
      <c r="E361" s="150" t="str">
        <f>IF(Commande!E371&lt;&gt;"",Commande!E371,"")</f>
        <v>M 3 cm X60</v>
      </c>
      <c r="F361" s="151">
        <f>IF(Commande!G371&lt;&gt;"",Commande!G371,"")</f>
        <v>30</v>
      </c>
      <c r="G361" s="151">
        <f>IF(Commande!F371&lt;&gt;"",Commande!F371,"")</f>
        <v>14</v>
      </c>
      <c r="H361" s="151" t="str">
        <f>IF(Commande!H371&lt;&gt;"",Commande!H371,"")</f>
        <v>A</v>
      </c>
      <c r="I361" s="152" t="str">
        <f>IF(Commande!I371&lt;&gt;"",Commande!I371,"")</f>
        <v/>
      </c>
      <c r="J361" s="149" t="str">
        <f>IF(Commande!J371&lt;&gt;"",Commande!J371,"")</f>
        <v>S4</v>
      </c>
      <c r="K361" s="149" t="str">
        <f>IF(Commande!K371&lt;&gt;"",Commande!K371,"")</f>
        <v/>
      </c>
      <c r="L361" s="149" t="str">
        <f>IF(Commande!L371&lt;&gt;"",Commande!L371,"")</f>
        <v>M3</v>
      </c>
      <c r="M361" s="153">
        <f>IF(Commande!M371&lt;&gt;"",Commande!M371,"")</f>
        <v>362</v>
      </c>
      <c r="N361" s="153"/>
      <c r="O361" s="17">
        <f>IF(Commande!O371&lt;&gt;"",Commande!O371,"")</f>
        <v>0</v>
      </c>
      <c r="P361" s="17">
        <f>IF(Commande!P371&lt;&gt;"",Commande!P371,"")</f>
        <v>0</v>
      </c>
      <c r="Q361" s="17">
        <f>IF(Commande!Q371&lt;&gt;"",Commande!Q371,"")</f>
        <v>0</v>
      </c>
      <c r="R361" s="154"/>
      <c r="S361" s="155"/>
      <c r="T361" s="155"/>
      <c r="U361" s="155"/>
    </row>
    <row r="362" spans="1:21" ht="20.100000000000001" customHeight="1">
      <c r="A362" s="18">
        <f>IF(Commande!A372&lt;&gt;"",Commande!A372,"")</f>
        <v>15474</v>
      </c>
      <c r="B362" s="19" t="str">
        <f>IF(Commande!B372&lt;&gt;"",Commande!B372,"")</f>
        <v>POIREE VERTE</v>
      </c>
      <c r="C362" s="19" t="str">
        <f>IF(Commande!C372&lt;&gt;"",Commande!C372,"")</f>
        <v>Berac</v>
      </c>
      <c r="D362" s="30" t="str">
        <f>IF(Commande!D372&lt;&gt;"",Commande!D372,"")</f>
        <v>S</v>
      </c>
      <c r="E362" s="30" t="str">
        <f>IF(Commande!E372&lt;&gt;"",Commande!E372,"")</f>
        <v>M 2 cm X120</v>
      </c>
      <c r="F362" s="29">
        <f>IF(Commande!G372&lt;&gt;"",Commande!G372,"")</f>
        <v>120</v>
      </c>
      <c r="G362" s="29">
        <f>IF(Commande!F372&lt;&gt;"",Commande!F372,"")</f>
        <v>5</v>
      </c>
      <c r="H362" s="29" t="str">
        <f>IF(Commande!H372&lt;&gt;"",Commande!H372,"")</f>
        <v>F</v>
      </c>
      <c r="I362" s="34" t="str">
        <f>IF(Commande!I372&lt;&gt;"",Commande!I372,"")</f>
        <v/>
      </c>
      <c r="J362" s="19" t="str">
        <f>IF(Commande!J372&lt;&gt;"",Commande!J372,"")</f>
        <v>S4</v>
      </c>
      <c r="K362" s="19" t="str">
        <f>IF(Commande!K372&lt;&gt;"",Commande!K372,"")</f>
        <v/>
      </c>
      <c r="L362" s="19" t="str">
        <f>IF(Commande!L372&lt;&gt;"",Commande!L372,"")</f>
        <v>M1</v>
      </c>
      <c r="M362" s="24">
        <f>IF(Commande!M372&lt;&gt;"",Commande!M372,"")</f>
        <v>363</v>
      </c>
      <c r="N362" s="24"/>
      <c r="O362" s="17">
        <f>IF(Commande!O372&lt;&gt;"",Commande!O372,"")</f>
        <v>0</v>
      </c>
      <c r="P362" s="17">
        <f>IF(Commande!P372&lt;&gt;"",Commande!P372,"")</f>
        <v>0</v>
      </c>
      <c r="Q362" s="17">
        <f>IF(Commande!Q372&lt;&gt;"",Commande!Q372,"")</f>
        <v>0</v>
      </c>
      <c r="R362" s="80"/>
      <c r="S362" s="60"/>
      <c r="T362" s="60"/>
      <c r="U362" s="60"/>
    </row>
    <row r="363" spans="1:21" ht="20.100000000000001" customHeight="1">
      <c r="A363" s="61">
        <f>IF(Commande!A373&lt;&gt;"",Commande!A373,"")</f>
        <v>15475</v>
      </c>
      <c r="B363" s="62" t="str">
        <f>IF(Commande!B373&lt;&gt;"",Commande!B373,"")</f>
        <v>POIREE VERTE</v>
      </c>
      <c r="C363" s="62" t="str">
        <f>IF(Commande!C373&lt;&gt;"",Commande!C373,"")</f>
        <v>Berac</v>
      </c>
      <c r="D363" s="63" t="str">
        <f>IF(Commande!D373&lt;&gt;"",Commande!D373,"")</f>
        <v>S</v>
      </c>
      <c r="E363" s="63" t="str">
        <f>IF(Commande!E373&lt;&gt;"",Commande!E373,"")</f>
        <v>M 2 cm X240</v>
      </c>
      <c r="F363" s="64">
        <f>IF(Commande!G373&lt;&gt;"",Commande!G373,"")</f>
        <v>240</v>
      </c>
      <c r="G363" s="64">
        <f>IF(Commande!F373&lt;&gt;"",Commande!F373,"")</f>
        <v>5</v>
      </c>
      <c r="H363" s="64" t="str">
        <f>IF(Commande!H373&lt;&gt;"",Commande!H373,"")</f>
        <v>F</v>
      </c>
      <c r="I363" s="65" t="str">
        <f>IF(Commande!I373&lt;&gt;"",Commande!I373,"")</f>
        <v/>
      </c>
      <c r="J363" s="62" t="str">
        <f>IF(Commande!J373&lt;&gt;"",Commande!J373,"")</f>
        <v>S4</v>
      </c>
      <c r="K363" s="62" t="str">
        <f>IF(Commande!K373&lt;&gt;"",Commande!K373,"")</f>
        <v/>
      </c>
      <c r="L363" s="62" t="str">
        <f>IF(Commande!L373&lt;&gt;"",Commande!L373,"")</f>
        <v>M2</v>
      </c>
      <c r="M363" s="66">
        <f>IF(Commande!M373&lt;&gt;"",Commande!M373,"")</f>
        <v>364</v>
      </c>
      <c r="N363" s="66"/>
      <c r="O363" s="17">
        <f>IF(Commande!O373&lt;&gt;"",Commande!O373,"")</f>
        <v>0</v>
      </c>
      <c r="P363" s="17">
        <f>IF(Commande!P373&lt;&gt;"",Commande!P373,"")</f>
        <v>0</v>
      </c>
      <c r="Q363" s="17">
        <f>IF(Commande!Q373&lt;&gt;"",Commande!Q373,"")</f>
        <v>0</v>
      </c>
      <c r="R363" s="79"/>
      <c r="S363" s="67"/>
      <c r="T363" s="67"/>
      <c r="U363" s="67"/>
    </row>
    <row r="364" spans="1:21" ht="20.100000000000001" customHeight="1">
      <c r="A364" s="108" t="str">
        <f>IF(Commande!A374&lt;&gt;"",Commande!A374,"")</f>
        <v/>
      </c>
      <c r="B364" s="217" t="str">
        <f>IF(Commande!B374&lt;&gt;"",Commande!B374,"")</f>
        <v>Plantes utiles au jardin et couvre-sols</v>
      </c>
      <c r="C364" s="218"/>
      <c r="D364" s="110" t="str">
        <f>IF(Commande!D374&lt;&gt;"",Commande!D374,"")</f>
        <v/>
      </c>
      <c r="E364" s="110" t="str">
        <f>IF(Commande!E374&lt;&gt;"",Commande!E374,"")</f>
        <v/>
      </c>
      <c r="F364" s="110" t="str">
        <f>IF(Commande!G374&lt;&gt;"",Commande!G374,"")</f>
        <v/>
      </c>
      <c r="G364" s="110" t="str">
        <f>IF(Commande!F374&lt;&gt;"",Commande!F374,"")</f>
        <v/>
      </c>
      <c r="H364" s="110" t="str">
        <f>IF(Commande!H374&lt;&gt;"",Commande!H374,"")</f>
        <v/>
      </c>
      <c r="I364" s="111" t="str">
        <f>IF(Commande!I374&lt;&gt;"",Commande!I374,"")</f>
        <v/>
      </c>
      <c r="J364" s="109" t="str">
        <f>IF(Commande!J374&lt;&gt;"",Commande!J374,"")</f>
        <v>G</v>
      </c>
      <c r="K364" s="109" t="str">
        <f>IF(Commande!K374&lt;&gt;"",Commande!K374,"")</f>
        <v/>
      </c>
      <c r="L364" s="109" t="str">
        <f>IF(Commande!L374&lt;&gt;"",Commande!L374,"")</f>
        <v/>
      </c>
      <c r="M364" s="109">
        <f>IF(Commande!M374&lt;&gt;"",Commande!M374,"")</f>
        <v>365</v>
      </c>
      <c r="N364" s="109"/>
      <c r="O364" s="17" t="str">
        <f>IF(Commande!O374&lt;&gt;"",Commande!O374,"")</f>
        <v/>
      </c>
      <c r="P364" s="17" t="str">
        <f>IF(Commande!P374&lt;&gt;"",Commande!P374,"")</f>
        <v/>
      </c>
      <c r="Q364" s="17" t="str">
        <f>IF(Commande!Q374&lt;&gt;"",Commande!Q374,"")</f>
        <v/>
      </c>
      <c r="R364" s="112"/>
      <c r="S364" s="113"/>
      <c r="T364" s="113"/>
      <c r="U364" s="113"/>
    </row>
    <row r="365" spans="1:21" ht="20.100000000000001" customHeight="1">
      <c r="A365" s="140">
        <f>IF(Commande!A375&lt;&gt;"",Commande!A375,"")</f>
        <v>15060</v>
      </c>
      <c r="B365" s="141" t="str">
        <f>IF(Commande!B375&lt;&gt;"",Commande!B375,"")</f>
        <v>CALENDULA OFFICINALIS</v>
      </c>
      <c r="C365" s="141" t="str">
        <f>IF(Commande!C375&lt;&gt;"",Commande!C375,"")</f>
        <v>Simplicity</v>
      </c>
      <c r="D365" s="142" t="str">
        <f>IF(Commande!D375&lt;&gt;"",Commande!D375,"")</f>
        <v>S</v>
      </c>
      <c r="E365" s="142" t="str">
        <f>IF(Commande!E375&lt;&gt;"",Commande!E375,"")</f>
        <v>M 3 cm X60</v>
      </c>
      <c r="F365" s="143">
        <f>IF(Commande!G375&lt;&gt;"",Commande!G375,"")</f>
        <v>30</v>
      </c>
      <c r="G365" s="143">
        <f>IF(Commande!F375&lt;&gt;"",Commande!F375,"")</f>
        <v>6</v>
      </c>
      <c r="H365" s="143" t="str">
        <f>IF(Commande!H375&lt;&gt;"",Commande!H375,"")</f>
        <v>B</v>
      </c>
      <c r="I365" s="144" t="str">
        <f>IF(Commande!I375&lt;&gt;"",Commande!I375,"")</f>
        <v/>
      </c>
      <c r="J365" s="145" t="str">
        <f>IF(Commande!J375&lt;&gt;"",Commande!J375,"")</f>
        <v>S4</v>
      </c>
      <c r="K365" s="141" t="str">
        <f>IF(Commande!K375&lt;&gt;"",Commande!K375,"")</f>
        <v/>
      </c>
      <c r="L365" s="141" t="str">
        <f>IF(Commande!L375&lt;&gt;"",Commande!L375,"")</f>
        <v>M3</v>
      </c>
      <c r="M365" s="145">
        <f>IF(Commande!M375&lt;&gt;"",Commande!M375,"")</f>
        <v>366</v>
      </c>
      <c r="N365" s="145"/>
      <c r="O365" s="17">
        <f>IF(Commande!O375&lt;&gt;"",Commande!O375,"")</f>
        <v>0</v>
      </c>
      <c r="P365" s="17">
        <f>IF(Commande!P375&lt;&gt;"",Commande!P375,"")</f>
        <v>0</v>
      </c>
      <c r="Q365" s="17">
        <f>IF(Commande!Q375&lt;&gt;"",Commande!Q375,"")</f>
        <v>0</v>
      </c>
      <c r="R365" s="146"/>
      <c r="S365" s="147"/>
      <c r="T365" s="147"/>
      <c r="U365" s="147"/>
    </row>
    <row r="366" spans="1:21" ht="20.100000000000001" customHeight="1">
      <c r="A366" s="148">
        <f>IF(Commande!A376&lt;&gt;"",Commande!A376,"")</f>
        <v>13279</v>
      </c>
      <c r="B366" s="149" t="str">
        <f>IF(Commande!B376&lt;&gt;"",Commande!B376,"")</f>
        <v>CAMOMILLE</v>
      </c>
      <c r="C366" s="149" t="str">
        <f>IF(Commande!C376&lt;&gt;"",Commande!C376,"")</f>
        <v>Matricaria recutita petite</v>
      </c>
      <c r="D366" s="150" t="str">
        <f>IF(Commande!D376&lt;&gt;"",Commande!D376,"")</f>
        <v>S</v>
      </c>
      <c r="E366" s="150" t="str">
        <f>IF(Commande!E376&lt;&gt;"",Commande!E376,"")</f>
        <v>M 3 cm X60</v>
      </c>
      <c r="F366" s="151">
        <f>IF(Commande!G376&lt;&gt;"",Commande!G376,"")</f>
        <v>30</v>
      </c>
      <c r="G366" s="151">
        <f>IF(Commande!F376&lt;&gt;"",Commande!F376,"")</f>
        <v>6</v>
      </c>
      <c r="H366" s="151" t="str">
        <f>IF(Commande!H376&lt;&gt;"",Commande!H376,"")</f>
        <v>B</v>
      </c>
      <c r="I366" s="152" t="str">
        <f>IF(Commande!I376&lt;&gt;"",Commande!I376,"")</f>
        <v/>
      </c>
      <c r="J366" s="149" t="str">
        <f>IF(Commande!J376&lt;&gt;"",Commande!J376,"")</f>
        <v>S4</v>
      </c>
      <c r="K366" s="149" t="str">
        <f>IF(Commande!K376&lt;&gt;"",Commande!K376,"")</f>
        <v/>
      </c>
      <c r="L366" s="149" t="str">
        <f>IF(Commande!L376&lt;&gt;"",Commande!L376,"")</f>
        <v>M3</v>
      </c>
      <c r="M366" s="153">
        <f>IF(Commande!M376&lt;&gt;"",Commande!M376,"")</f>
        <v>367</v>
      </c>
      <c r="N366" s="153"/>
      <c r="O366" s="17">
        <f>IF(Commande!O376&lt;&gt;"",Commande!O376,"")</f>
        <v>0</v>
      </c>
      <c r="P366" s="17">
        <f>IF(Commande!P376&lt;&gt;"",Commande!P376,"")</f>
        <v>0</v>
      </c>
      <c r="Q366" s="17">
        <f>IF(Commande!Q376&lt;&gt;"",Commande!Q376,"")</f>
        <v>0</v>
      </c>
      <c r="R366" s="154"/>
      <c r="S366" s="155"/>
      <c r="T366" s="155"/>
      <c r="U366" s="155"/>
    </row>
    <row r="367" spans="1:21" ht="20.100000000000001" customHeight="1">
      <c r="A367" s="140">
        <f>IF(Commande!A377&lt;&gt;"",Commande!A377,"")</f>
        <v>25458</v>
      </c>
      <c r="B367" s="141" t="str">
        <f>IF(Commande!B377&lt;&gt;"",Commande!B377,"")</f>
        <v>EUPHORBE EPURGE</v>
      </c>
      <c r="C367" s="141" t="str">
        <f>IF(Commande!C377&lt;&gt;"",Commande!C377,"")</f>
        <v>.</v>
      </c>
      <c r="D367" s="142" t="str">
        <f>IF(Commande!D377&lt;&gt;"",Commande!D377,"")</f>
        <v>S</v>
      </c>
      <c r="E367" s="142" t="str">
        <f>IF(Commande!E377&lt;&gt;"",Commande!E377,"")</f>
        <v>M 3 cm X60</v>
      </c>
      <c r="F367" s="143">
        <f>IF(Commande!G377&lt;&gt;"",Commande!G377,"")</f>
        <v>30</v>
      </c>
      <c r="G367" s="143">
        <f>IF(Commande!F377&lt;&gt;"",Commande!F377,"")</f>
        <v>12</v>
      </c>
      <c r="H367" s="143" t="str">
        <f>IF(Commande!H377&lt;&gt;"",Commande!H377,"")</f>
        <v>E</v>
      </c>
      <c r="I367" s="144" t="str">
        <f>IF(Commande!I377&lt;&gt;"",Commande!I377,"")</f>
        <v/>
      </c>
      <c r="J367" s="145" t="str">
        <f>IF(Commande!J377&lt;&gt;"",Commande!J377,"")</f>
        <v>S4</v>
      </c>
      <c r="K367" s="141" t="str">
        <f>IF(Commande!K377&lt;&gt;"",Commande!K377,"")</f>
        <v/>
      </c>
      <c r="L367" s="141" t="str">
        <f>IF(Commande!L377&lt;&gt;"",Commande!L377,"")</f>
        <v>M3</v>
      </c>
      <c r="M367" s="145">
        <f>IF(Commande!M377&lt;&gt;"",Commande!M377,"")</f>
        <v>368</v>
      </c>
      <c r="N367" s="145"/>
      <c r="O367" s="17">
        <f>IF(Commande!O377&lt;&gt;"",Commande!O377,"")</f>
        <v>0</v>
      </c>
      <c r="P367" s="17">
        <f>IF(Commande!P377&lt;&gt;"",Commande!P377,"")</f>
        <v>0</v>
      </c>
      <c r="Q367" s="17">
        <f>IF(Commande!Q377&lt;&gt;"",Commande!Q377,"")</f>
        <v>0</v>
      </c>
      <c r="R367" s="146"/>
      <c r="S367" s="147"/>
      <c r="T367" s="147"/>
      <c r="U367" s="147"/>
    </row>
    <row r="368" spans="1:21" ht="20.100000000000001" customHeight="1">
      <c r="A368" s="148">
        <f>IF(Commande!A378&lt;&gt;"",Commande!A378,"")</f>
        <v>15362</v>
      </c>
      <c r="B368" s="149" t="str">
        <f>IF(Commande!B378&lt;&gt;"",Commande!B378,"")</f>
        <v>FRANKENIA</v>
      </c>
      <c r="C368" s="149" t="str">
        <f>IF(Commande!C378&lt;&gt;"",Commande!C378,"")</f>
        <v>laevis</v>
      </c>
      <c r="D368" s="150" t="str">
        <f>IF(Commande!D378&lt;&gt;"",Commande!D378,"")</f>
        <v>B</v>
      </c>
      <c r="E368" s="150" t="str">
        <f>IF(Commande!E378&lt;&gt;"",Commande!E378,"")</f>
        <v>M 3 cm X60</v>
      </c>
      <c r="F368" s="151">
        <f>IF(Commande!G378&lt;&gt;"",Commande!G378,"")</f>
        <v>30</v>
      </c>
      <c r="G368" s="151">
        <f>IF(Commande!F378&lt;&gt;"",Commande!F378,"")</f>
        <v>10</v>
      </c>
      <c r="H368" s="151" t="str">
        <f>IF(Commande!H378&lt;&gt;"",Commande!H378,"")</f>
        <v>A</v>
      </c>
      <c r="I368" s="152" t="str">
        <f>IF(Commande!I378&lt;&gt;"",Commande!I378,"")</f>
        <v/>
      </c>
      <c r="J368" s="149" t="str">
        <f>IF(Commande!J378&lt;&gt;"",Commande!J378,"")</f>
        <v>S3B</v>
      </c>
      <c r="K368" s="149" t="str">
        <f>IF(Commande!K378&lt;&gt;"",Commande!K378,"")</f>
        <v/>
      </c>
      <c r="L368" s="149" t="str">
        <f>IF(Commande!L378&lt;&gt;"",Commande!L378,"")</f>
        <v>M3</v>
      </c>
      <c r="M368" s="153">
        <f>IF(Commande!M378&lt;&gt;"",Commande!M378,"")</f>
        <v>369</v>
      </c>
      <c r="N368" s="153"/>
      <c r="O368" s="17">
        <f>IF(Commande!O378&lt;&gt;"",Commande!O378,"")</f>
        <v>0</v>
      </c>
      <c r="P368" s="17">
        <f>IF(Commande!P378&lt;&gt;"",Commande!P378,"")</f>
        <v>0</v>
      </c>
      <c r="Q368" s="17">
        <f>IF(Commande!Q378&lt;&gt;"",Commande!Q378,"")</f>
        <v>0</v>
      </c>
      <c r="R368" s="154"/>
      <c r="S368" s="155"/>
      <c r="T368" s="155"/>
      <c r="U368" s="155"/>
    </row>
    <row r="369" spans="1:21" ht="20.100000000000001" customHeight="1">
      <c r="A369" s="140">
        <f>IF(Commande!A379&lt;&gt;"",Commande!A379,"")</f>
        <v>15354</v>
      </c>
      <c r="B369" s="141" t="str">
        <f>IF(Commande!B379&lt;&gt;"",Commande!B379,"")</f>
        <v>HERNIARIA</v>
      </c>
      <c r="C369" s="141" t="str">
        <f>IF(Commande!C379&lt;&gt;"",Commande!C379,"")</f>
        <v>glabra</v>
      </c>
      <c r="D369" s="142" t="str">
        <f>IF(Commande!D379&lt;&gt;"",Commande!D379,"")</f>
        <v>B</v>
      </c>
      <c r="E369" s="142" t="str">
        <f>IF(Commande!E379&lt;&gt;"",Commande!E379,"")</f>
        <v>M 3 cm X60</v>
      </c>
      <c r="F369" s="143">
        <f>IF(Commande!G379&lt;&gt;"",Commande!G379,"")</f>
        <v>30</v>
      </c>
      <c r="G369" s="143">
        <f>IF(Commande!F379&lt;&gt;"",Commande!F379,"")</f>
        <v>8</v>
      </c>
      <c r="H369" s="143" t="str">
        <f>IF(Commande!H379&lt;&gt;"",Commande!H379,"")</f>
        <v>A</v>
      </c>
      <c r="I369" s="144" t="str">
        <f>IF(Commande!I379&lt;&gt;"",Commande!I379,"")</f>
        <v/>
      </c>
      <c r="J369" s="145" t="str">
        <f>IF(Commande!J379&lt;&gt;"",Commande!J379,"")</f>
        <v>S10</v>
      </c>
      <c r="K369" s="141" t="str">
        <f>IF(Commande!K379&lt;&gt;"",Commande!K379,"")</f>
        <v/>
      </c>
      <c r="L369" s="141" t="str">
        <f>IF(Commande!L379&lt;&gt;"",Commande!L379,"")</f>
        <v>M3</v>
      </c>
      <c r="M369" s="145">
        <f>IF(Commande!M379&lt;&gt;"",Commande!M379,"")</f>
        <v>370</v>
      </c>
      <c r="N369" s="145"/>
      <c r="O369" s="17">
        <f>IF(Commande!O379&lt;&gt;"",Commande!O379,"")</f>
        <v>0</v>
      </c>
      <c r="P369" s="17">
        <f>IF(Commande!P379&lt;&gt;"",Commande!P379,"")</f>
        <v>0</v>
      </c>
      <c r="Q369" s="17">
        <f>IF(Commande!Q379&lt;&gt;"",Commande!Q379,"")</f>
        <v>0</v>
      </c>
      <c r="R369" s="146"/>
      <c r="S369" s="147"/>
      <c r="T369" s="147"/>
      <c r="U369" s="147"/>
    </row>
    <row r="370" spans="1:21" ht="20.100000000000001" customHeight="1">
      <c r="A370" s="148">
        <f>IF(Commande!A380&lt;&gt;"",Commande!A380,"")</f>
        <v>13280</v>
      </c>
      <c r="B370" s="149" t="str">
        <f>IF(Commande!B380&lt;&gt;"",Commande!B380,"")</f>
        <v>HYSOPE OFFICINALE</v>
      </c>
      <c r="C370" s="149" t="str">
        <f>IF(Commande!C380&lt;&gt;"",Commande!C380,"")</f>
        <v>Hysopus officinalis</v>
      </c>
      <c r="D370" s="150" t="str">
        <f>IF(Commande!D380&lt;&gt;"",Commande!D380,"")</f>
        <v>S</v>
      </c>
      <c r="E370" s="150" t="str">
        <f>IF(Commande!E380&lt;&gt;"",Commande!E380,"")</f>
        <v>M 3 cm X60</v>
      </c>
      <c r="F370" s="151">
        <f>IF(Commande!G380&lt;&gt;"",Commande!G380,"")</f>
        <v>30</v>
      </c>
      <c r="G370" s="151">
        <f>IF(Commande!F380&lt;&gt;"",Commande!F380,"")</f>
        <v>8</v>
      </c>
      <c r="H370" s="151" t="str">
        <f>IF(Commande!H380&lt;&gt;"",Commande!H380,"")</f>
        <v>B</v>
      </c>
      <c r="I370" s="152" t="str">
        <f>IF(Commande!I380&lt;&gt;"",Commande!I380,"")</f>
        <v/>
      </c>
      <c r="J370" s="149" t="str">
        <f>IF(Commande!J380&lt;&gt;"",Commande!J380,"")</f>
        <v>S4</v>
      </c>
      <c r="K370" s="149" t="str">
        <f>IF(Commande!K380&lt;&gt;"",Commande!K380,"")</f>
        <v/>
      </c>
      <c r="L370" s="149" t="str">
        <f>IF(Commande!L380&lt;&gt;"",Commande!L380,"")</f>
        <v>M3</v>
      </c>
      <c r="M370" s="153">
        <f>IF(Commande!M380&lt;&gt;"",Commande!M380,"")</f>
        <v>371</v>
      </c>
      <c r="N370" s="153"/>
      <c r="O370" s="17">
        <f>IF(Commande!O380&lt;&gt;"",Commande!O380,"")</f>
        <v>0</v>
      </c>
      <c r="P370" s="17">
        <f>IF(Commande!P380&lt;&gt;"",Commande!P380,"")</f>
        <v>0</v>
      </c>
      <c r="Q370" s="17">
        <f>IF(Commande!Q380&lt;&gt;"",Commande!Q380,"")</f>
        <v>0</v>
      </c>
      <c r="R370" s="154"/>
      <c r="S370" s="155"/>
      <c r="T370" s="155"/>
      <c r="U370" s="155"/>
    </row>
    <row r="371" spans="1:21" ht="20.100000000000001" customHeight="1">
      <c r="A371" s="140">
        <f>IF(Commande!A381&lt;&gt;"",Commande!A381,"")</f>
        <v>15347</v>
      </c>
      <c r="B371" s="141" t="str">
        <f>IF(Commande!B381&lt;&gt;"",Commande!B381,"")</f>
        <v>ORIGAN</v>
      </c>
      <c r="C371" s="141" t="str">
        <f>IF(Commande!C381&lt;&gt;"",Commande!C381,"")</f>
        <v>compactum</v>
      </c>
      <c r="D371" s="142" t="str">
        <f>IF(Commande!D381&lt;&gt;"",Commande!D381,"")</f>
        <v>B</v>
      </c>
      <c r="E371" s="142" t="str">
        <f>IF(Commande!E381&lt;&gt;"",Commande!E381,"")</f>
        <v>M 3 cm X60</v>
      </c>
      <c r="F371" s="143">
        <f>IF(Commande!G381&lt;&gt;"",Commande!G381,"")</f>
        <v>30</v>
      </c>
      <c r="G371" s="143">
        <f>IF(Commande!F381&lt;&gt;"",Commande!F381,"")</f>
        <v>6</v>
      </c>
      <c r="H371" s="143" t="str">
        <f>IF(Commande!H381&lt;&gt;"",Commande!H381,"")</f>
        <v>B</v>
      </c>
      <c r="I371" s="144" t="str">
        <f>IF(Commande!I381&lt;&gt;"",Commande!I381,"")</f>
        <v/>
      </c>
      <c r="J371" s="145" t="str">
        <f>IF(Commande!J381&lt;&gt;"",Commande!J381,"")</f>
        <v>S10</v>
      </c>
      <c r="K371" s="141" t="str">
        <f>IF(Commande!K381&lt;&gt;"",Commande!K381,"")</f>
        <v/>
      </c>
      <c r="L371" s="141" t="str">
        <f>IF(Commande!L381&lt;&gt;"",Commande!L381,"")</f>
        <v>M3</v>
      </c>
      <c r="M371" s="145">
        <f>IF(Commande!M381&lt;&gt;"",Commande!M381,"")</f>
        <v>372</v>
      </c>
      <c r="N371" s="145"/>
      <c r="O371" s="17">
        <f>IF(Commande!O381&lt;&gt;"",Commande!O381,"")</f>
        <v>0</v>
      </c>
      <c r="P371" s="17">
        <f>IF(Commande!P381&lt;&gt;"",Commande!P381,"")</f>
        <v>0</v>
      </c>
      <c r="Q371" s="17">
        <f>IF(Commande!Q381&lt;&gt;"",Commande!Q381,"")</f>
        <v>0</v>
      </c>
      <c r="R371" s="146"/>
      <c r="S371" s="147"/>
      <c r="T371" s="147"/>
      <c r="U371" s="147"/>
    </row>
    <row r="372" spans="1:21" ht="20.100000000000001" customHeight="1">
      <c r="A372" s="148">
        <f>IF(Commande!A382&lt;&gt;"",Commande!A382,"")</f>
        <v>15536</v>
      </c>
      <c r="B372" s="149" t="str">
        <f>IF(Commande!B382&lt;&gt;"",Commande!B382,"")</f>
        <v>THYM POLYTRICHUS</v>
      </c>
      <c r="C372" s="149" t="str">
        <f>IF(Commande!C382&lt;&gt;"",Commande!C382,"")</f>
        <v>.</v>
      </c>
      <c r="D372" s="150" t="str">
        <f>IF(Commande!D382&lt;&gt;"",Commande!D382,"")</f>
        <v>B</v>
      </c>
      <c r="E372" s="150" t="str">
        <f>IF(Commande!E382&lt;&gt;"",Commande!E382,"")</f>
        <v>M 3 cm X60</v>
      </c>
      <c r="F372" s="151">
        <f>IF(Commande!G382&lt;&gt;"",Commande!G382,"")</f>
        <v>30</v>
      </c>
      <c r="G372" s="151">
        <f>IF(Commande!F382&lt;&gt;"",Commande!F382,"")</f>
        <v>12</v>
      </c>
      <c r="H372" s="151" t="str">
        <f>IF(Commande!H382&lt;&gt;"",Commande!H382,"")</f>
        <v>A</v>
      </c>
      <c r="I372" s="152" t="str">
        <f>IF(Commande!I382&lt;&gt;"",Commande!I382,"")</f>
        <v/>
      </c>
      <c r="J372" s="149" t="str">
        <f>IF(Commande!J382&lt;&gt;"",Commande!J382,"")</f>
        <v>S10</v>
      </c>
      <c r="K372" s="149" t="str">
        <f>IF(Commande!K382&lt;&gt;"",Commande!K382,"")</f>
        <v/>
      </c>
      <c r="L372" s="149" t="str">
        <f>IF(Commande!L382&lt;&gt;"",Commande!L382,"")</f>
        <v>M3</v>
      </c>
      <c r="M372" s="153">
        <f>IF(Commande!M382&lt;&gt;"",Commande!M382,"")</f>
        <v>373</v>
      </c>
      <c r="N372" s="153"/>
      <c r="O372" s="17">
        <f>IF(Commande!O382&lt;&gt;"",Commande!O382,"")</f>
        <v>0</v>
      </c>
      <c r="P372" s="17">
        <f>IF(Commande!P382&lt;&gt;"",Commande!P382,"")</f>
        <v>0</v>
      </c>
      <c r="Q372" s="17">
        <f>IF(Commande!Q382&lt;&gt;"",Commande!Q382,"")</f>
        <v>0</v>
      </c>
      <c r="R372" s="154"/>
      <c r="S372" s="155"/>
      <c r="T372" s="155"/>
      <c r="U372" s="155"/>
    </row>
    <row r="373" spans="1:21" ht="20.100000000000001" customHeight="1">
      <c r="A373" s="140">
        <f>IF(Commande!A383&lt;&gt;"",Commande!A383,"")</f>
        <v>15538</v>
      </c>
      <c r="B373" s="141" t="str">
        <f>IF(Commande!B383&lt;&gt;"",Commande!B383,"")</f>
        <v>THYM PRAECOX COCCINEUS</v>
      </c>
      <c r="C373" s="141" t="str">
        <f>IF(Commande!C383&lt;&gt;"",Commande!C383,"")</f>
        <v>serpolet</v>
      </c>
      <c r="D373" s="142" t="str">
        <f>IF(Commande!D383&lt;&gt;"",Commande!D383,"")</f>
        <v>B</v>
      </c>
      <c r="E373" s="142" t="str">
        <f>IF(Commande!E383&lt;&gt;"",Commande!E383,"")</f>
        <v>M 3 cm X60</v>
      </c>
      <c r="F373" s="143">
        <f>IF(Commande!G383&lt;&gt;"",Commande!G383,"")</f>
        <v>30</v>
      </c>
      <c r="G373" s="143">
        <f>IF(Commande!F383&lt;&gt;"",Commande!F383,"")</f>
        <v>12</v>
      </c>
      <c r="H373" s="143" t="str">
        <f>IF(Commande!H383&lt;&gt;"",Commande!H383,"")</f>
        <v>A</v>
      </c>
      <c r="I373" s="144" t="str">
        <f>IF(Commande!I383&lt;&gt;"",Commande!I383,"")</f>
        <v/>
      </c>
      <c r="J373" s="145" t="str">
        <f>IF(Commande!J383&lt;&gt;"",Commande!J383,"")</f>
        <v>S10</v>
      </c>
      <c r="K373" s="141" t="str">
        <f>IF(Commande!K383&lt;&gt;"",Commande!K383,"")</f>
        <v/>
      </c>
      <c r="L373" s="141" t="str">
        <f>IF(Commande!L383&lt;&gt;"",Commande!L383,"")</f>
        <v>M3</v>
      </c>
      <c r="M373" s="145">
        <f>IF(Commande!M383&lt;&gt;"",Commande!M383,"")</f>
        <v>374</v>
      </c>
      <c r="N373" s="145"/>
      <c r="O373" s="17">
        <f>IF(Commande!O383&lt;&gt;"",Commande!O383,"")</f>
        <v>0</v>
      </c>
      <c r="P373" s="17">
        <f>IF(Commande!P383&lt;&gt;"",Commande!P383,"")</f>
        <v>0</v>
      </c>
      <c r="Q373" s="17">
        <f>IF(Commande!Q383&lt;&gt;"",Commande!Q383,"")</f>
        <v>0</v>
      </c>
      <c r="R373" s="146"/>
      <c r="S373" s="147"/>
      <c r="T373" s="147"/>
      <c r="U373" s="147"/>
    </row>
    <row r="374" spans="1:21" ht="20.100000000000001" customHeight="1">
      <c r="A374" s="18" t="str">
        <f>IF(Commande!A384&lt;&gt;"",Commande!A384,"")</f>
        <v/>
      </c>
      <c r="B374" s="19" t="str">
        <f>IF(Commande!B384&lt;&gt;"",Commande!B384,"")</f>
        <v>Rajout</v>
      </c>
      <c r="C374" s="19" t="str">
        <f>IF(Commande!C384&lt;&gt;"",Commande!C384,"")</f>
        <v/>
      </c>
      <c r="D374" s="30" t="str">
        <f>IF(Commande!D384&lt;&gt;"",Commande!D384,"")</f>
        <v/>
      </c>
      <c r="E374" s="30" t="str">
        <f>IF(Commande!E384&lt;&gt;"",Commande!E384,"")</f>
        <v/>
      </c>
      <c r="F374" s="29">
        <f>IF(Commande!G384&lt;&gt;"",Commande!G384,"")</f>
        <v>30</v>
      </c>
      <c r="G374" s="60" t="str">
        <f>IF(Commande!F384&lt;&gt;"",Commande!F384,"")</f>
        <v/>
      </c>
      <c r="H374" s="29" t="str">
        <f>IF(Commande!H384&lt;&gt;"",Commande!H384,"")</f>
        <v/>
      </c>
      <c r="I374" s="34" t="str">
        <f>IF(Commande!I384&lt;&gt;"",Commande!I384,"")</f>
        <v/>
      </c>
      <c r="J374" s="19" t="str">
        <f>IF(Commande!J384&lt;&gt;"",Commande!J384,"")</f>
        <v/>
      </c>
      <c r="K374" s="19" t="str">
        <f>IF(Commande!K384&lt;&gt;"",Commande!K384,"")</f>
        <v/>
      </c>
      <c r="L374" s="19" t="str">
        <f>IF(Commande!L384&lt;&gt;"",Commande!L384,"")</f>
        <v>M3</v>
      </c>
      <c r="M374" s="24">
        <f>IF(Commande!M384&lt;&gt;"",Commande!M384,"")</f>
        <v>375</v>
      </c>
      <c r="N374" s="24"/>
      <c r="O374" s="17">
        <f>IF(Commande!O384&lt;&gt;"",Commande!O384,"")</f>
        <v>0</v>
      </c>
      <c r="P374" s="17">
        <f>IF(Commande!P384&lt;&gt;"",Commande!P384,"")</f>
        <v>0</v>
      </c>
      <c r="Q374" s="17">
        <f>IF(Commande!Q384&lt;&gt;"",Commande!Q384,"")</f>
        <v>0</v>
      </c>
      <c r="R374" s="80" t="str">
        <f>IF(Commande!AA384&lt;&gt;"",Commande!AA384,"")</f>
        <v/>
      </c>
      <c r="S374" s="60" t="str">
        <f>IF(Commande!AB384&lt;&gt;"",Commande!AB384,"")</f>
        <v/>
      </c>
      <c r="T374" s="60" t="str">
        <f>IF(Commande!AC384&lt;&gt;"",Commande!AC384,"")</f>
        <v/>
      </c>
      <c r="U374" s="60" t="str">
        <f>IF(Commande!AD384&lt;&gt;"",Commande!AD384,"")</f>
        <v/>
      </c>
    </row>
    <row r="375" spans="1:21" ht="20.100000000000001" customHeight="1">
      <c r="A375" s="61" t="str">
        <f>IF(Commande!A385&lt;&gt;"",Commande!A385,"")</f>
        <v/>
      </c>
      <c r="B375" s="62" t="str">
        <f>IF(Commande!B385&lt;&gt;"",Commande!B385,"")</f>
        <v>Rajout</v>
      </c>
      <c r="C375" s="62" t="str">
        <f>IF(Commande!C385&lt;&gt;"",Commande!C385,"")</f>
        <v/>
      </c>
      <c r="D375" s="63" t="str">
        <f>IF(Commande!D385&lt;&gt;"",Commande!D385,"")</f>
        <v/>
      </c>
      <c r="E375" s="63" t="str">
        <f>IF(Commande!E385&lt;&gt;"",Commande!E385,"")</f>
        <v/>
      </c>
      <c r="F375" s="64">
        <f>IF(Commande!G385&lt;&gt;"",Commande!G385,"")</f>
        <v>30</v>
      </c>
      <c r="G375" s="67" t="str">
        <f>IF(Commande!F385&lt;&gt;"",Commande!F385,"")</f>
        <v/>
      </c>
      <c r="H375" s="64" t="str">
        <f>IF(Commande!H385&lt;&gt;"",Commande!H385,"")</f>
        <v/>
      </c>
      <c r="I375" s="65" t="str">
        <f>IF(Commande!I385&lt;&gt;"",Commande!I385,"")</f>
        <v/>
      </c>
      <c r="J375" s="62" t="str">
        <f>IF(Commande!J385&lt;&gt;"",Commande!J385,"")</f>
        <v/>
      </c>
      <c r="K375" s="62" t="str">
        <f>IF(Commande!K385&lt;&gt;"",Commande!K385,"")</f>
        <v/>
      </c>
      <c r="L375" s="62" t="str">
        <f>IF(Commande!L385&lt;&gt;"",Commande!L385,"")</f>
        <v>M3</v>
      </c>
      <c r="M375" s="66">
        <f>IF(Commande!M385&lt;&gt;"",Commande!M385,"")</f>
        <v>376</v>
      </c>
      <c r="N375" s="66"/>
      <c r="O375" s="17">
        <f>IF(Commande!O385&lt;&gt;"",Commande!O385,"")</f>
        <v>0</v>
      </c>
      <c r="P375" s="17">
        <f>IF(Commande!P385&lt;&gt;"",Commande!P385,"")</f>
        <v>0</v>
      </c>
      <c r="Q375" s="17">
        <f>IF(Commande!Q385&lt;&gt;"",Commande!Q385,"")</f>
        <v>0</v>
      </c>
      <c r="R375" s="79" t="str">
        <f>IF(Commande!AA385&lt;&gt;"",Commande!AA385,"")</f>
        <v/>
      </c>
      <c r="S375" s="67" t="str">
        <f>IF(Commande!AB385&lt;&gt;"",Commande!AB385,"")</f>
        <v/>
      </c>
      <c r="T375" s="67" t="str">
        <f>IF(Commande!AC385&lt;&gt;"",Commande!AC385,"")</f>
        <v/>
      </c>
      <c r="U375" s="67" t="str">
        <f>IF(Commande!AD385&lt;&gt;"",Commande!AD385,"")</f>
        <v/>
      </c>
    </row>
    <row r="376" spans="1:21" ht="20.100000000000001" customHeight="1">
      <c r="A376" s="18" t="str">
        <f>IF(Commande!A386&lt;&gt;"",Commande!A386,"")</f>
        <v/>
      </c>
      <c r="B376" s="19" t="str">
        <f>IF(Commande!B386&lt;&gt;"",Commande!B386,"")</f>
        <v>Rajout</v>
      </c>
      <c r="C376" s="19">
        <f>IF(Commande!C386&lt;&gt;"",Commande!C386,"")</f>
        <v>38</v>
      </c>
      <c r="D376" s="30" t="str">
        <f>IF(Commande!D386&lt;&gt;"",Commande!D386,"")</f>
        <v/>
      </c>
      <c r="E376" s="30" t="str">
        <f>IF(Commande!E386&lt;&gt;"",Commande!E386,"")</f>
        <v/>
      </c>
      <c r="F376" s="29">
        <f>IF(Commande!G386&lt;&gt;"",Commande!G386,"")</f>
        <v>30</v>
      </c>
      <c r="G376" s="60" t="str">
        <f>IF(Commande!F386&lt;&gt;"",Commande!F386,"")</f>
        <v/>
      </c>
      <c r="H376" s="29" t="str">
        <f>IF(Commande!H386&lt;&gt;"",Commande!H386,"")</f>
        <v/>
      </c>
      <c r="I376" s="34" t="str">
        <f>IF(Commande!I386&lt;&gt;"",Commande!I386,"")</f>
        <v/>
      </c>
      <c r="J376" s="19" t="str">
        <f>IF(Commande!J386&lt;&gt;"",Commande!J386,"")</f>
        <v/>
      </c>
      <c r="K376" s="19" t="str">
        <f>IF(Commande!K386&lt;&gt;"",Commande!K386,"")</f>
        <v/>
      </c>
      <c r="L376" s="19" t="str">
        <f>IF(Commande!L386&lt;&gt;"",Commande!L386,"")</f>
        <v>M3</v>
      </c>
      <c r="M376" s="24">
        <f>IF(Commande!M386&lt;&gt;"",Commande!M386,"")</f>
        <v>377</v>
      </c>
      <c r="N376" s="24"/>
      <c r="O376" s="17">
        <f>IF(Commande!O386&lt;&gt;"",Commande!O386,"")</f>
        <v>0</v>
      </c>
      <c r="P376" s="17">
        <f>IF(Commande!P386&lt;&gt;"",Commande!P386,"")</f>
        <v>0</v>
      </c>
      <c r="Q376" s="17">
        <f>IF(Commande!Q386&lt;&gt;"",Commande!Q386,"")</f>
        <v>0</v>
      </c>
      <c r="R376" s="80" t="str">
        <f>IF(Commande!AA386&lt;&gt;"",Commande!AA386,"")</f>
        <v/>
      </c>
      <c r="S376" s="60" t="str">
        <f>IF(Commande!AB386&lt;&gt;"",Commande!AB386,"")</f>
        <v/>
      </c>
      <c r="T376" s="60" t="str">
        <f>IF(Commande!AC386&lt;&gt;"",Commande!AC386,"")</f>
        <v/>
      </c>
      <c r="U376" s="60" t="str">
        <f>IF(Commande!AD386&lt;&gt;"",Commande!AD386,"")</f>
        <v/>
      </c>
    </row>
    <row r="377" spans="1:21" ht="20.100000000000001" customHeight="1">
      <c r="A377" s="61" t="str">
        <f>IF(Commande!A387&lt;&gt;"",Commande!A387,"")</f>
        <v/>
      </c>
      <c r="B377" s="62" t="str">
        <f>IF(Commande!B387&lt;&gt;"",Commande!B387,"")</f>
        <v>Rajout</v>
      </c>
      <c r="C377" s="62" t="str">
        <f>IF(Commande!C387&lt;&gt;"",Commande!C387,"")</f>
        <v/>
      </c>
      <c r="D377" s="63" t="str">
        <f>IF(Commande!D387&lt;&gt;"",Commande!D387,"")</f>
        <v/>
      </c>
      <c r="E377" s="63" t="str">
        <f>IF(Commande!E387&lt;&gt;"",Commande!E387,"")</f>
        <v/>
      </c>
      <c r="F377" s="64">
        <f>IF(Commande!G387&lt;&gt;"",Commande!G387,"")</f>
        <v>30</v>
      </c>
      <c r="G377" s="67" t="str">
        <f>IF(Commande!F387&lt;&gt;"",Commande!F387,"")</f>
        <v/>
      </c>
      <c r="H377" s="64" t="str">
        <f>IF(Commande!H387&lt;&gt;"",Commande!H387,"")</f>
        <v/>
      </c>
      <c r="I377" s="65" t="str">
        <f>IF(Commande!I387&lt;&gt;"",Commande!I387,"")</f>
        <v/>
      </c>
      <c r="J377" s="62" t="str">
        <f>IF(Commande!J387&lt;&gt;"",Commande!J387,"")</f>
        <v/>
      </c>
      <c r="K377" s="62" t="str">
        <f>IF(Commande!K387&lt;&gt;"",Commande!K387,"")</f>
        <v/>
      </c>
      <c r="L377" s="62" t="str">
        <f>IF(Commande!L387&lt;&gt;"",Commande!L387,"")</f>
        <v>M3</v>
      </c>
      <c r="M377" s="66">
        <f>IF(Commande!M387&lt;&gt;"",Commande!M387,"")</f>
        <v>378</v>
      </c>
      <c r="N377" s="66"/>
      <c r="O377" s="17">
        <f>IF(Commande!O387&lt;&gt;"",Commande!O387,"")</f>
        <v>0</v>
      </c>
      <c r="P377" s="17">
        <f>IF(Commande!P387&lt;&gt;"",Commande!P387,"")</f>
        <v>0</v>
      </c>
      <c r="Q377" s="17">
        <f>IF(Commande!Q387&lt;&gt;"",Commande!Q387,"")</f>
        <v>0</v>
      </c>
      <c r="R377" s="79" t="str">
        <f>IF(Commande!AA387&lt;&gt;"",Commande!AA387,"")</f>
        <v/>
      </c>
      <c r="S377" s="67" t="str">
        <f>IF(Commande!AB387&lt;&gt;"",Commande!AB387,"")</f>
        <v/>
      </c>
      <c r="T377" s="67" t="str">
        <f>IF(Commande!AC387&lt;&gt;"",Commande!AC387,"")</f>
        <v/>
      </c>
      <c r="U377" s="67" t="str">
        <f>IF(Commande!AD387&lt;&gt;"",Commande!AD387,"")</f>
        <v/>
      </c>
    </row>
    <row r="378" spans="1:21" ht="20.100000000000001" customHeight="1">
      <c r="A378" s="18" t="str">
        <f>IF(Commande!A388&lt;&gt;"",Commande!A388,"")</f>
        <v/>
      </c>
      <c r="B378" s="19" t="str">
        <f>IF(Commande!B388&lt;&gt;"",Commande!B388,"")</f>
        <v>Rajout</v>
      </c>
      <c r="C378" s="19" t="str">
        <f>IF(Commande!C388&lt;&gt;"",Commande!C388,"")</f>
        <v/>
      </c>
      <c r="D378" s="30" t="str">
        <f>IF(Commande!D388&lt;&gt;"",Commande!D388,"")</f>
        <v/>
      </c>
      <c r="E378" s="30" t="str">
        <f>IF(Commande!E388&lt;&gt;"",Commande!E388,"")</f>
        <v/>
      </c>
      <c r="F378" s="29">
        <f>IF(Commande!G388&lt;&gt;"",Commande!G388,"")</f>
        <v>30</v>
      </c>
      <c r="G378" s="60" t="str">
        <f>IF(Commande!F388&lt;&gt;"",Commande!F388,"")</f>
        <v/>
      </c>
      <c r="H378" s="29" t="str">
        <f>IF(Commande!H388&lt;&gt;"",Commande!H388,"")</f>
        <v/>
      </c>
      <c r="I378" s="34" t="str">
        <f>IF(Commande!I388&lt;&gt;"",Commande!I388,"")</f>
        <v/>
      </c>
      <c r="J378" s="19" t="str">
        <f>IF(Commande!J388&lt;&gt;"",Commande!J388,"")</f>
        <v/>
      </c>
      <c r="K378" s="19" t="str">
        <f>IF(Commande!K388&lt;&gt;"",Commande!K388,"")</f>
        <v/>
      </c>
      <c r="L378" s="19" t="str">
        <f>IF(Commande!L388&lt;&gt;"",Commande!L388,"")</f>
        <v>M3</v>
      </c>
      <c r="M378" s="24">
        <f>IF(Commande!M388&lt;&gt;"",Commande!M388,"")</f>
        <v>379</v>
      </c>
      <c r="N378" s="24"/>
      <c r="O378" s="17">
        <f>IF(Commande!O388&lt;&gt;"",Commande!O388,"")</f>
        <v>0</v>
      </c>
      <c r="P378" s="17">
        <f>IF(Commande!P388&lt;&gt;"",Commande!P388,"")</f>
        <v>0</v>
      </c>
      <c r="Q378" s="17">
        <f>IF(Commande!Q388&lt;&gt;"",Commande!Q388,"")</f>
        <v>0</v>
      </c>
      <c r="R378" s="80" t="str">
        <f>IF(Commande!AA388&lt;&gt;"",Commande!AA388,"")</f>
        <v/>
      </c>
      <c r="S378" s="60" t="str">
        <f>IF(Commande!AB388&lt;&gt;"",Commande!AB388,"")</f>
        <v/>
      </c>
      <c r="T378" s="60" t="str">
        <f>IF(Commande!AC388&lt;&gt;"",Commande!AC388,"")</f>
        <v/>
      </c>
      <c r="U378" s="60" t="str">
        <f>IF(Commande!AD388&lt;&gt;"",Commande!AD388,"")</f>
        <v/>
      </c>
    </row>
    <row r="379" spans="1:21" ht="20.100000000000001" customHeight="1">
      <c r="A379" s="61" t="str">
        <f>IF(Commande!A389&lt;&gt;"",Commande!A389,"")</f>
        <v/>
      </c>
      <c r="B379" s="62" t="str">
        <f>IF(Commande!B389&lt;&gt;"",Commande!B389,"")</f>
        <v>Rajout</v>
      </c>
      <c r="C379" s="62" t="str">
        <f>IF(Commande!C389&lt;&gt;"",Commande!C389,"")</f>
        <v/>
      </c>
      <c r="D379" s="63" t="str">
        <f>IF(Commande!D389&lt;&gt;"",Commande!D389,"")</f>
        <v/>
      </c>
      <c r="E379" s="63" t="str">
        <f>IF(Commande!E389&lt;&gt;"",Commande!E389,"")</f>
        <v/>
      </c>
      <c r="F379" s="64">
        <f>IF(Commande!G389&lt;&gt;"",Commande!G389,"")</f>
        <v>30</v>
      </c>
      <c r="G379" s="67" t="str">
        <f>IF(Commande!F389&lt;&gt;"",Commande!F389,"")</f>
        <v/>
      </c>
      <c r="H379" s="64" t="str">
        <f>IF(Commande!H389&lt;&gt;"",Commande!H389,"")</f>
        <v/>
      </c>
      <c r="I379" s="65" t="str">
        <f>IF(Commande!I389&lt;&gt;"",Commande!I389,"")</f>
        <v/>
      </c>
      <c r="J379" s="62" t="str">
        <f>IF(Commande!J389&lt;&gt;"",Commande!J389,"")</f>
        <v/>
      </c>
      <c r="K379" s="62" t="str">
        <f>IF(Commande!K389&lt;&gt;"",Commande!K389,"")</f>
        <v/>
      </c>
      <c r="L379" s="62" t="str">
        <f>IF(Commande!L389&lt;&gt;"",Commande!L389,"")</f>
        <v>M3</v>
      </c>
      <c r="M379" s="66">
        <f>IF(Commande!M389&lt;&gt;"",Commande!M389,"")</f>
        <v>380</v>
      </c>
      <c r="N379" s="66"/>
      <c r="O379" s="17">
        <f>IF(Commande!O389&lt;&gt;"",Commande!O389,"")</f>
        <v>0</v>
      </c>
      <c r="P379" s="17">
        <f>IF(Commande!P389&lt;&gt;"",Commande!P389,"")</f>
        <v>0</v>
      </c>
      <c r="Q379" s="17">
        <f>IF(Commande!Q389&lt;&gt;"",Commande!Q389,"")</f>
        <v>0</v>
      </c>
      <c r="R379" s="79" t="str">
        <f>IF(Commande!AA389&lt;&gt;"",Commande!AA389,"")</f>
        <v/>
      </c>
      <c r="S379" s="67" t="str">
        <f>IF(Commande!AB389&lt;&gt;"",Commande!AB389,"")</f>
        <v/>
      </c>
      <c r="T379" s="67" t="str">
        <f>IF(Commande!AC389&lt;&gt;"",Commande!AC389,"")</f>
        <v/>
      </c>
      <c r="U379" s="67" t="str">
        <f>IF(Commande!AD389&lt;&gt;"",Commande!AD389,"")</f>
        <v/>
      </c>
    </row>
    <row r="380" spans="1:21" ht="20.100000000000001" customHeight="1">
      <c r="A380" s="18" t="str">
        <f>IF(Commande!A390&lt;&gt;"",Commande!A390,"")</f>
        <v/>
      </c>
      <c r="B380" s="19" t="str">
        <f>IF(Commande!B390&lt;&gt;"",Commande!B390,"")</f>
        <v>Rajout</v>
      </c>
      <c r="C380" s="19" t="str">
        <f>IF(Commande!C390&lt;&gt;"",Commande!C390,"")</f>
        <v/>
      </c>
      <c r="D380" s="30" t="str">
        <f>IF(Commande!D390&lt;&gt;"",Commande!D390,"")</f>
        <v/>
      </c>
      <c r="E380" s="30" t="str">
        <f>IF(Commande!E390&lt;&gt;"",Commande!E390,"")</f>
        <v/>
      </c>
      <c r="F380" s="29">
        <f>IF(Commande!G390&lt;&gt;"",Commande!G390,"")</f>
        <v>30</v>
      </c>
      <c r="G380" s="60" t="str">
        <f>IF(Commande!F390&lt;&gt;"",Commande!F390,"")</f>
        <v/>
      </c>
      <c r="H380" s="29" t="str">
        <f>IF(Commande!H390&lt;&gt;"",Commande!H390,"")</f>
        <v/>
      </c>
      <c r="I380" s="34" t="str">
        <f>IF(Commande!I390&lt;&gt;"",Commande!I390,"")</f>
        <v/>
      </c>
      <c r="J380" s="19" t="str">
        <f>IF(Commande!J390&lt;&gt;"",Commande!J390,"")</f>
        <v/>
      </c>
      <c r="K380" s="19" t="str">
        <f>IF(Commande!K390&lt;&gt;"",Commande!K390,"")</f>
        <v/>
      </c>
      <c r="L380" s="19" t="str">
        <f>IF(Commande!L390&lt;&gt;"",Commande!L390,"")</f>
        <v>M3</v>
      </c>
      <c r="M380" s="24">
        <f>IF(Commande!M390&lt;&gt;"",Commande!M390,"")</f>
        <v>381</v>
      </c>
      <c r="N380" s="24"/>
      <c r="O380" s="17">
        <f>IF(Commande!O390&lt;&gt;"",Commande!O390,"")</f>
        <v>0</v>
      </c>
      <c r="P380" s="17">
        <f>IF(Commande!P390&lt;&gt;"",Commande!P390,"")</f>
        <v>0</v>
      </c>
      <c r="Q380" s="17">
        <f>IF(Commande!Q390&lt;&gt;"",Commande!Q390,"")</f>
        <v>0</v>
      </c>
      <c r="R380" s="80" t="str">
        <f>IF(Commande!AA390&lt;&gt;"",Commande!AA390,"")</f>
        <v/>
      </c>
      <c r="S380" s="60" t="str">
        <f>IF(Commande!AB390&lt;&gt;"",Commande!AB390,"")</f>
        <v/>
      </c>
      <c r="T380" s="60" t="str">
        <f>IF(Commande!AC390&lt;&gt;"",Commande!AC390,"")</f>
        <v/>
      </c>
      <c r="U380" s="60" t="str">
        <f>IF(Commande!AD390&lt;&gt;"",Commande!AD390,"")</f>
        <v/>
      </c>
    </row>
    <row r="381" spans="1:21" ht="20.100000000000001" customHeight="1">
      <c r="A381" s="61" t="str">
        <f>IF(Commande!A391&lt;&gt;"",Commande!A391,"")</f>
        <v/>
      </c>
      <c r="B381" s="62" t="str">
        <f>IF(Commande!B391&lt;&gt;"",Commande!B391,"")</f>
        <v>Rajout</v>
      </c>
      <c r="C381" s="62" t="str">
        <f>IF(Commande!C391&lt;&gt;"",Commande!C391,"")</f>
        <v/>
      </c>
      <c r="D381" s="63" t="str">
        <f>IF(Commande!D391&lt;&gt;"",Commande!D391,"")</f>
        <v/>
      </c>
      <c r="E381" s="63" t="str">
        <f>IF(Commande!E391&lt;&gt;"",Commande!E391,"")</f>
        <v/>
      </c>
      <c r="F381" s="64">
        <f>IF(Commande!G391&lt;&gt;"",Commande!G391,"")</f>
        <v>30</v>
      </c>
      <c r="G381" s="67" t="str">
        <f>IF(Commande!F391&lt;&gt;"",Commande!F391,"")</f>
        <v/>
      </c>
      <c r="H381" s="64" t="str">
        <f>IF(Commande!H391&lt;&gt;"",Commande!H391,"")</f>
        <v/>
      </c>
      <c r="I381" s="65" t="str">
        <f>IF(Commande!I391&lt;&gt;"",Commande!I391,"")</f>
        <v/>
      </c>
      <c r="J381" s="62" t="str">
        <f>IF(Commande!J391&lt;&gt;"",Commande!J391,"")</f>
        <v/>
      </c>
      <c r="K381" s="62" t="str">
        <f>IF(Commande!K391&lt;&gt;"",Commande!K391,"")</f>
        <v/>
      </c>
      <c r="L381" s="62" t="str">
        <f>IF(Commande!L391&lt;&gt;"",Commande!L391,"")</f>
        <v>M3</v>
      </c>
      <c r="M381" s="66">
        <f>IF(Commande!M391&lt;&gt;"",Commande!M391,"")</f>
        <v>382</v>
      </c>
      <c r="N381" s="66"/>
      <c r="O381" s="17">
        <f>IF(Commande!O391&lt;&gt;"",Commande!O391,"")</f>
        <v>0</v>
      </c>
      <c r="P381" s="17">
        <f>IF(Commande!P391&lt;&gt;"",Commande!P391,"")</f>
        <v>0</v>
      </c>
      <c r="Q381" s="17">
        <f>IF(Commande!Q391&lt;&gt;"",Commande!Q391,"")</f>
        <v>0</v>
      </c>
      <c r="R381" s="79" t="str">
        <f>IF(Commande!AA391&lt;&gt;"",Commande!AA391,"")</f>
        <v/>
      </c>
      <c r="S381" s="67" t="str">
        <f>IF(Commande!AB391&lt;&gt;"",Commande!AB391,"")</f>
        <v/>
      </c>
      <c r="T381" s="67" t="str">
        <f>IF(Commande!AC391&lt;&gt;"",Commande!AC391,"")</f>
        <v/>
      </c>
      <c r="U381" s="67" t="str">
        <f>IF(Commande!AD391&lt;&gt;"",Commande!AD391,"")</f>
        <v/>
      </c>
    </row>
    <row r="382" spans="1:21" ht="20.100000000000001" customHeight="1">
      <c r="A382" s="18" t="str">
        <f>IF(Commande!A392&lt;&gt;"",Commande!A392,"")</f>
        <v/>
      </c>
      <c r="B382" s="19" t="str">
        <f>IF(Commande!B392&lt;&gt;"",Commande!B392,"")</f>
        <v>Rajout</v>
      </c>
      <c r="C382" s="19" t="str">
        <f>IF(Commande!C392&lt;&gt;"",Commande!C392,"")</f>
        <v/>
      </c>
      <c r="D382" s="30" t="str">
        <f>IF(Commande!D392&lt;&gt;"",Commande!D392,"")</f>
        <v/>
      </c>
      <c r="E382" s="30" t="str">
        <f>IF(Commande!E392&lt;&gt;"",Commande!E392,"")</f>
        <v/>
      </c>
      <c r="F382" s="29">
        <f>IF(Commande!G392&lt;&gt;"",Commande!G392,"")</f>
        <v>30</v>
      </c>
      <c r="G382" s="60" t="str">
        <f>IF(Commande!F392&lt;&gt;"",Commande!F392,"")</f>
        <v/>
      </c>
      <c r="H382" s="29" t="str">
        <f>IF(Commande!H392&lt;&gt;"",Commande!H392,"")</f>
        <v/>
      </c>
      <c r="I382" s="34" t="str">
        <f>IF(Commande!I392&lt;&gt;"",Commande!I392,"")</f>
        <v/>
      </c>
      <c r="J382" s="19" t="str">
        <f>IF(Commande!J392&lt;&gt;"",Commande!J392,"")</f>
        <v/>
      </c>
      <c r="K382" s="19" t="str">
        <f>IF(Commande!K392&lt;&gt;"",Commande!K392,"")</f>
        <v/>
      </c>
      <c r="L382" s="19" t="str">
        <f>IF(Commande!L392&lt;&gt;"",Commande!L392,"")</f>
        <v>M3</v>
      </c>
      <c r="M382" s="24">
        <f>IF(Commande!M392&lt;&gt;"",Commande!M392,"")</f>
        <v>383</v>
      </c>
      <c r="N382" s="24"/>
      <c r="O382" s="17">
        <f>IF(Commande!O392&lt;&gt;"",Commande!O392,"")</f>
        <v>0</v>
      </c>
      <c r="P382" s="17">
        <f>IF(Commande!P392&lt;&gt;"",Commande!P392,"")</f>
        <v>0</v>
      </c>
      <c r="Q382" s="17">
        <f>IF(Commande!Q392&lt;&gt;"",Commande!Q392,"")</f>
        <v>0</v>
      </c>
      <c r="R382" s="80" t="str">
        <f>IF(Commande!AA392&lt;&gt;"",Commande!AA392,"")</f>
        <v/>
      </c>
      <c r="S382" s="60" t="str">
        <f>IF(Commande!AB392&lt;&gt;"",Commande!AB392,"")</f>
        <v/>
      </c>
      <c r="T382" s="60" t="str">
        <f>IF(Commande!AC392&lt;&gt;"",Commande!AC392,"")</f>
        <v/>
      </c>
      <c r="U382" s="60" t="str">
        <f>IF(Commande!AD392&lt;&gt;"",Commande!AD392,"")</f>
        <v/>
      </c>
    </row>
    <row r="383" spans="1:21" ht="20.100000000000001" customHeight="1">
      <c r="A383" s="61" t="str">
        <f>IF(Commande!A393&lt;&gt;"",Commande!A393,"")</f>
        <v/>
      </c>
      <c r="B383" s="62" t="str">
        <f>IF(Commande!B393&lt;&gt;"",Commande!B393,"")</f>
        <v>Rajout</v>
      </c>
      <c r="C383" s="62" t="str">
        <f>IF(Commande!C393&lt;&gt;"",Commande!C393,"")</f>
        <v/>
      </c>
      <c r="D383" s="63" t="str">
        <f>IF(Commande!D393&lt;&gt;"",Commande!D393,"")</f>
        <v/>
      </c>
      <c r="E383" s="63" t="str">
        <f>IF(Commande!E393&lt;&gt;"",Commande!E393,"")</f>
        <v/>
      </c>
      <c r="F383" s="64">
        <f>IF(Commande!G393&lt;&gt;"",Commande!G393,"")</f>
        <v>30</v>
      </c>
      <c r="G383" s="67" t="str">
        <f>IF(Commande!F393&lt;&gt;"",Commande!F393,"")</f>
        <v/>
      </c>
      <c r="H383" s="64" t="str">
        <f>IF(Commande!H393&lt;&gt;"",Commande!H393,"")</f>
        <v/>
      </c>
      <c r="I383" s="65" t="str">
        <f>IF(Commande!I393&lt;&gt;"",Commande!I393,"")</f>
        <v/>
      </c>
      <c r="J383" s="62" t="str">
        <f>IF(Commande!J393&lt;&gt;"",Commande!J393,"")</f>
        <v/>
      </c>
      <c r="K383" s="62" t="str">
        <f>IF(Commande!K393&lt;&gt;"",Commande!K393,"")</f>
        <v/>
      </c>
      <c r="L383" s="62" t="str">
        <f>IF(Commande!L393&lt;&gt;"",Commande!L393,"")</f>
        <v>M3</v>
      </c>
      <c r="M383" s="66">
        <f>IF(Commande!M393&lt;&gt;"",Commande!M393,"")</f>
        <v>384</v>
      </c>
      <c r="N383" s="66"/>
      <c r="O383" s="17">
        <f>IF(Commande!O393&lt;&gt;"",Commande!O393,"")</f>
        <v>0</v>
      </c>
      <c r="P383" s="17">
        <f>IF(Commande!P393&lt;&gt;"",Commande!P393,"")</f>
        <v>0</v>
      </c>
      <c r="Q383" s="17">
        <f>IF(Commande!Q393&lt;&gt;"",Commande!Q393,"")</f>
        <v>0</v>
      </c>
      <c r="R383" s="79" t="str">
        <f>IF(Commande!AA393&lt;&gt;"",Commande!AA393,"")</f>
        <v/>
      </c>
      <c r="S383" s="67" t="str">
        <f>IF(Commande!AB393&lt;&gt;"",Commande!AB393,"")</f>
        <v/>
      </c>
      <c r="T383" s="67" t="str">
        <f>IF(Commande!AC393&lt;&gt;"",Commande!AC393,"")</f>
        <v/>
      </c>
      <c r="U383" s="67" t="str">
        <f>IF(Commande!AD393&lt;&gt;"",Commande!AD393,"")</f>
        <v/>
      </c>
    </row>
    <row r="384" spans="1:21" ht="20.100000000000001" customHeight="1">
      <c r="A384" s="18" t="str">
        <f>IF(Commande!A394&lt;&gt;"",Commande!A394,"")</f>
        <v/>
      </c>
      <c r="B384" s="19" t="str">
        <f>IF(Commande!B394&lt;&gt;"",Commande!B394,"")</f>
        <v>Rajout</v>
      </c>
      <c r="C384" s="19" t="str">
        <f>IF(Commande!C394&lt;&gt;"",Commande!C394,"")</f>
        <v/>
      </c>
      <c r="D384" s="30" t="str">
        <f>IF(Commande!D394&lt;&gt;"",Commande!D394,"")</f>
        <v/>
      </c>
      <c r="E384" s="30" t="str">
        <f>IF(Commande!E394&lt;&gt;"",Commande!E394,"")</f>
        <v/>
      </c>
      <c r="F384" s="29">
        <f>IF(Commande!G394&lt;&gt;"",Commande!G394,"")</f>
        <v>30</v>
      </c>
      <c r="G384" s="60" t="str">
        <f>IF(Commande!F394&lt;&gt;"",Commande!F394,"")</f>
        <v/>
      </c>
      <c r="H384" s="29" t="str">
        <f>IF(Commande!H394&lt;&gt;"",Commande!H394,"")</f>
        <v/>
      </c>
      <c r="I384" s="34" t="str">
        <f>IF(Commande!I394&lt;&gt;"",Commande!I394,"")</f>
        <v/>
      </c>
      <c r="J384" s="19" t="str">
        <f>IF(Commande!J394&lt;&gt;"",Commande!J394,"")</f>
        <v/>
      </c>
      <c r="K384" s="19" t="str">
        <f>IF(Commande!K394&lt;&gt;"",Commande!K394,"")</f>
        <v/>
      </c>
      <c r="L384" s="19" t="str">
        <f>IF(Commande!L394&lt;&gt;"",Commande!L394,"")</f>
        <v>M3</v>
      </c>
      <c r="M384" s="24">
        <f>IF(Commande!M394&lt;&gt;"",Commande!M394,"")</f>
        <v>385</v>
      </c>
      <c r="N384" s="24"/>
      <c r="O384" s="17">
        <f>IF(Commande!O394&lt;&gt;"",Commande!O394,"")</f>
        <v>0</v>
      </c>
      <c r="P384" s="17">
        <f>IF(Commande!P394&lt;&gt;"",Commande!P394,"")</f>
        <v>0</v>
      </c>
      <c r="Q384" s="17">
        <f>IF(Commande!Q394&lt;&gt;"",Commande!Q394,"")</f>
        <v>0</v>
      </c>
      <c r="R384" s="80" t="str">
        <f>IF(Commande!AA394&lt;&gt;"",Commande!AA394,"")</f>
        <v/>
      </c>
      <c r="S384" s="60" t="str">
        <f>IF(Commande!AB394&lt;&gt;"",Commande!AB394,"")</f>
        <v/>
      </c>
      <c r="T384" s="60" t="str">
        <f>IF(Commande!AC394&lt;&gt;"",Commande!AC394,"")</f>
        <v/>
      </c>
      <c r="U384" s="60" t="str">
        <f>IF(Commande!AD394&lt;&gt;"",Commande!AD394,"")</f>
        <v/>
      </c>
    </row>
    <row r="385" spans="1:21" ht="20.100000000000001" customHeight="1">
      <c r="A385" s="61" t="str">
        <f>IF(Commande!A395&lt;&gt;"",Commande!A395,"")</f>
        <v/>
      </c>
      <c r="B385" s="62" t="str">
        <f>IF(Commande!B395&lt;&gt;"",Commande!B395,"")</f>
        <v>Rajout</v>
      </c>
      <c r="C385" s="62" t="str">
        <f>IF(Commande!C395&lt;&gt;"",Commande!C395,"")</f>
        <v/>
      </c>
      <c r="D385" s="63" t="str">
        <f>IF(Commande!D395&lt;&gt;"",Commande!D395,"")</f>
        <v/>
      </c>
      <c r="E385" s="63" t="str">
        <f>IF(Commande!E395&lt;&gt;"",Commande!E395,"")</f>
        <v/>
      </c>
      <c r="F385" s="64">
        <f>IF(Commande!G395&lt;&gt;"",Commande!G395,"")</f>
        <v>30</v>
      </c>
      <c r="G385" s="67" t="str">
        <f>IF(Commande!F395&lt;&gt;"",Commande!F395,"")</f>
        <v/>
      </c>
      <c r="H385" s="64" t="str">
        <f>IF(Commande!H395&lt;&gt;"",Commande!H395,"")</f>
        <v/>
      </c>
      <c r="I385" s="65" t="str">
        <f>IF(Commande!I395&lt;&gt;"",Commande!I395,"")</f>
        <v/>
      </c>
      <c r="J385" s="62" t="str">
        <f>IF(Commande!J395&lt;&gt;"",Commande!J395,"")</f>
        <v/>
      </c>
      <c r="K385" s="62" t="str">
        <f>IF(Commande!K395&lt;&gt;"",Commande!K395,"")</f>
        <v/>
      </c>
      <c r="L385" s="62" t="str">
        <f>IF(Commande!L395&lt;&gt;"",Commande!L395,"")</f>
        <v>M3</v>
      </c>
      <c r="M385" s="66">
        <f>IF(Commande!M395&lt;&gt;"",Commande!M395,"")</f>
        <v>386</v>
      </c>
      <c r="N385" s="66"/>
      <c r="O385" s="17">
        <f>IF(Commande!O395&lt;&gt;"",Commande!O395,"")</f>
        <v>0</v>
      </c>
      <c r="P385" s="17">
        <f>IF(Commande!P395&lt;&gt;"",Commande!P395,"")</f>
        <v>0</v>
      </c>
      <c r="Q385" s="17">
        <f>IF(Commande!Q395&lt;&gt;"",Commande!Q395,"")</f>
        <v>0</v>
      </c>
      <c r="R385" s="79" t="str">
        <f>IF(Commande!AA395&lt;&gt;"",Commande!AA395,"")</f>
        <v/>
      </c>
      <c r="S385" s="67" t="str">
        <f>IF(Commande!AB395&lt;&gt;"",Commande!AB395,"")</f>
        <v/>
      </c>
      <c r="T385" s="67" t="str">
        <f>IF(Commande!AC395&lt;&gt;"",Commande!AC395,"")</f>
        <v/>
      </c>
      <c r="U385" s="67" t="str">
        <f>IF(Commande!AD395&lt;&gt;"",Commande!AD395,"")</f>
        <v/>
      </c>
    </row>
    <row r="386" spans="1:21" ht="20.100000000000001" customHeight="1">
      <c r="A386" s="18" t="str">
        <f>IF(Commande!A396&lt;&gt;"",Commande!A396,"")</f>
        <v/>
      </c>
      <c r="B386" s="19" t="str">
        <f>IF(Commande!B396&lt;&gt;"",Commande!B396,"")</f>
        <v>Rajout</v>
      </c>
      <c r="C386" s="19" t="str">
        <f>IF(Commande!C396&lt;&gt;"",Commande!C396,"")</f>
        <v/>
      </c>
      <c r="D386" s="30" t="str">
        <f>IF(Commande!D396&lt;&gt;"",Commande!D396,"")</f>
        <v/>
      </c>
      <c r="E386" s="30" t="str">
        <f>IF(Commande!E396&lt;&gt;"",Commande!E396,"")</f>
        <v/>
      </c>
      <c r="F386" s="29">
        <f>IF(Commande!G396&lt;&gt;"",Commande!G396,"")</f>
        <v>30</v>
      </c>
      <c r="G386" s="60" t="str">
        <f>IF(Commande!F396&lt;&gt;"",Commande!F396,"")</f>
        <v/>
      </c>
      <c r="H386" s="29" t="str">
        <f>IF(Commande!H396&lt;&gt;"",Commande!H396,"")</f>
        <v/>
      </c>
      <c r="I386" s="34" t="str">
        <f>IF(Commande!I396&lt;&gt;"",Commande!I396,"")</f>
        <v/>
      </c>
      <c r="J386" s="19" t="str">
        <f>IF(Commande!J396&lt;&gt;"",Commande!J396,"")</f>
        <v/>
      </c>
      <c r="K386" s="19" t="str">
        <f>IF(Commande!K396&lt;&gt;"",Commande!K396,"")</f>
        <v/>
      </c>
      <c r="L386" s="19" t="str">
        <f>IF(Commande!L396&lt;&gt;"",Commande!L396,"")</f>
        <v>M3</v>
      </c>
      <c r="M386" s="24">
        <f>IF(Commande!M396&lt;&gt;"",Commande!M396,"")</f>
        <v>387</v>
      </c>
      <c r="N386" s="24"/>
      <c r="O386" s="17">
        <f>IF(Commande!O396&lt;&gt;"",Commande!O396,"")</f>
        <v>0</v>
      </c>
      <c r="P386" s="17">
        <f>IF(Commande!P396&lt;&gt;"",Commande!P396,"")</f>
        <v>0</v>
      </c>
      <c r="Q386" s="17">
        <f>IF(Commande!Q396&lt;&gt;"",Commande!Q396,"")</f>
        <v>0</v>
      </c>
      <c r="R386" s="80" t="str">
        <f>IF(Commande!AA396&lt;&gt;"",Commande!AA396,"")</f>
        <v/>
      </c>
      <c r="S386" s="60" t="str">
        <f>IF(Commande!AB396&lt;&gt;"",Commande!AB396,"")</f>
        <v/>
      </c>
      <c r="T386" s="60" t="str">
        <f>IF(Commande!AC396&lt;&gt;"",Commande!AC396,"")</f>
        <v/>
      </c>
      <c r="U386" s="60" t="str">
        <f>IF(Commande!AD396&lt;&gt;"",Commande!AD396,"")</f>
        <v/>
      </c>
    </row>
    <row r="387" spans="1:21" ht="20.100000000000001" customHeight="1">
      <c r="A387" s="61" t="str">
        <f>IF(Commande!A397&lt;&gt;"",Commande!A397,"")</f>
        <v/>
      </c>
      <c r="B387" s="62" t="str">
        <f>IF(Commande!B397&lt;&gt;"",Commande!B397,"")</f>
        <v>Rajout</v>
      </c>
      <c r="C387" s="62" t="str">
        <f>IF(Commande!C397&lt;&gt;"",Commande!C397,"")</f>
        <v/>
      </c>
      <c r="D387" s="63" t="str">
        <f>IF(Commande!D397&lt;&gt;"",Commande!D397,"")</f>
        <v/>
      </c>
      <c r="E387" s="63" t="str">
        <f>IF(Commande!E397&lt;&gt;"",Commande!E397,"")</f>
        <v/>
      </c>
      <c r="F387" s="64">
        <f>IF(Commande!G397&lt;&gt;"",Commande!G397,"")</f>
        <v>30</v>
      </c>
      <c r="G387" s="67" t="str">
        <f>IF(Commande!F397&lt;&gt;"",Commande!F397,"")</f>
        <v/>
      </c>
      <c r="H387" s="64" t="str">
        <f>IF(Commande!H397&lt;&gt;"",Commande!H397,"")</f>
        <v/>
      </c>
      <c r="I387" s="65" t="str">
        <f>IF(Commande!I397&lt;&gt;"",Commande!I397,"")</f>
        <v/>
      </c>
      <c r="J387" s="62" t="str">
        <f>IF(Commande!J397&lt;&gt;"",Commande!J397,"")</f>
        <v/>
      </c>
      <c r="K387" s="62" t="str">
        <f>IF(Commande!K397&lt;&gt;"",Commande!K397,"")</f>
        <v/>
      </c>
      <c r="L387" s="62" t="str">
        <f>IF(Commande!L397&lt;&gt;"",Commande!L397,"")</f>
        <v>M3</v>
      </c>
      <c r="M387" s="66">
        <f>IF(Commande!M397&lt;&gt;"",Commande!M397,"")</f>
        <v>388</v>
      </c>
      <c r="N387" s="66"/>
      <c r="O387" s="17">
        <f>IF(Commande!O397&lt;&gt;"",Commande!O397,"")</f>
        <v>0</v>
      </c>
      <c r="P387" s="17">
        <f>IF(Commande!P397&lt;&gt;"",Commande!P397,"")</f>
        <v>0</v>
      </c>
      <c r="Q387" s="17">
        <f>IF(Commande!Q397&lt;&gt;"",Commande!Q397,"")</f>
        <v>0</v>
      </c>
      <c r="R387" s="79" t="str">
        <f>IF(Commande!AA397&lt;&gt;"",Commande!AA397,"")</f>
        <v/>
      </c>
      <c r="S387" s="67" t="str">
        <f>IF(Commande!AB397&lt;&gt;"",Commande!AB397,"")</f>
        <v/>
      </c>
      <c r="T387" s="67" t="str">
        <f>IF(Commande!AC397&lt;&gt;"",Commande!AC397,"")</f>
        <v/>
      </c>
      <c r="U387" s="67" t="str">
        <f>IF(Commande!AD397&lt;&gt;"",Commande!AD397,"")</f>
        <v/>
      </c>
    </row>
    <row r="388" spans="1:21" ht="20.100000000000001" customHeight="1">
      <c r="A388" s="18" t="str">
        <f>IF(Commande!A398&lt;&gt;"",Commande!A398,"")</f>
        <v/>
      </c>
      <c r="B388" s="19" t="str">
        <f>IF(Commande!B398&lt;&gt;"",Commande!B398,"")</f>
        <v>Rajout</v>
      </c>
      <c r="C388" s="19" t="str">
        <f>IF(Commande!C398&lt;&gt;"",Commande!C398,"")</f>
        <v/>
      </c>
      <c r="D388" s="30" t="str">
        <f>IF(Commande!D398&lt;&gt;"",Commande!D398,"")</f>
        <v/>
      </c>
      <c r="E388" s="30" t="str">
        <f>IF(Commande!E398&lt;&gt;"",Commande!E398,"")</f>
        <v/>
      </c>
      <c r="F388" s="29">
        <f>IF(Commande!G398&lt;&gt;"",Commande!G398,"")</f>
        <v>30</v>
      </c>
      <c r="G388" s="60" t="str">
        <f>IF(Commande!F398&lt;&gt;"",Commande!F398,"")</f>
        <v/>
      </c>
      <c r="H388" s="29" t="str">
        <f>IF(Commande!H398&lt;&gt;"",Commande!H398,"")</f>
        <v/>
      </c>
      <c r="I388" s="34" t="str">
        <f>IF(Commande!I398&lt;&gt;"",Commande!I398,"")</f>
        <v/>
      </c>
      <c r="J388" s="19" t="str">
        <f>IF(Commande!J398&lt;&gt;"",Commande!J398,"")</f>
        <v/>
      </c>
      <c r="K388" s="19" t="str">
        <f>IF(Commande!K398&lt;&gt;"",Commande!K398,"")</f>
        <v/>
      </c>
      <c r="L388" s="19" t="str">
        <f>IF(Commande!L398&lt;&gt;"",Commande!L398,"")</f>
        <v>M3</v>
      </c>
      <c r="M388" s="24">
        <f>IF(Commande!M398&lt;&gt;"",Commande!M398,"")</f>
        <v>389</v>
      </c>
      <c r="N388" s="24"/>
      <c r="O388" s="17">
        <f>IF(Commande!O398&lt;&gt;"",Commande!O398,"")</f>
        <v>0</v>
      </c>
      <c r="P388" s="17">
        <f>IF(Commande!P398&lt;&gt;"",Commande!P398,"")</f>
        <v>0</v>
      </c>
      <c r="Q388" s="17">
        <f>IF(Commande!Q398&lt;&gt;"",Commande!Q398,"")</f>
        <v>0</v>
      </c>
      <c r="R388" s="80" t="str">
        <f>IF(Commande!AA398&lt;&gt;"",Commande!AA398,"")</f>
        <v/>
      </c>
      <c r="S388" s="60" t="str">
        <f>IF(Commande!AB398&lt;&gt;"",Commande!AB398,"")</f>
        <v/>
      </c>
      <c r="T388" s="60" t="str">
        <f>IF(Commande!AC398&lt;&gt;"",Commande!AC398,"")</f>
        <v/>
      </c>
      <c r="U388" s="60" t="str">
        <f>IF(Commande!AD398&lt;&gt;"",Commande!AD398,"")</f>
        <v/>
      </c>
    </row>
    <row r="389" spans="1:21" ht="20.100000000000001" customHeight="1">
      <c r="A389" s="61" t="str">
        <f>IF(Commande!A399&lt;&gt;"",Commande!A399,"")</f>
        <v/>
      </c>
      <c r="B389" s="62" t="str">
        <f>IF(Commande!B399&lt;&gt;"",Commande!B399,"")</f>
        <v>Rajout</v>
      </c>
      <c r="C389" s="62" t="str">
        <f>IF(Commande!C399&lt;&gt;"",Commande!C399,"")</f>
        <v/>
      </c>
      <c r="D389" s="63" t="str">
        <f>IF(Commande!D399&lt;&gt;"",Commande!D399,"")</f>
        <v/>
      </c>
      <c r="E389" s="63" t="str">
        <f>IF(Commande!E399&lt;&gt;"",Commande!E399,"")</f>
        <v/>
      </c>
      <c r="F389" s="64">
        <f>IF(Commande!G399&lt;&gt;"",Commande!G399,"")</f>
        <v>30</v>
      </c>
      <c r="G389" s="67" t="str">
        <f>IF(Commande!F399&lt;&gt;"",Commande!F399,"")</f>
        <v/>
      </c>
      <c r="H389" s="64" t="str">
        <f>IF(Commande!H399&lt;&gt;"",Commande!H399,"")</f>
        <v/>
      </c>
      <c r="I389" s="65" t="str">
        <f>IF(Commande!I399&lt;&gt;"",Commande!I399,"")</f>
        <v/>
      </c>
      <c r="J389" s="62" t="str">
        <f>IF(Commande!J399&lt;&gt;"",Commande!J399,"")</f>
        <v/>
      </c>
      <c r="K389" s="62" t="str">
        <f>IF(Commande!K399&lt;&gt;"",Commande!K399,"")</f>
        <v/>
      </c>
      <c r="L389" s="62" t="str">
        <f>IF(Commande!L399&lt;&gt;"",Commande!L399,"")</f>
        <v>M3</v>
      </c>
      <c r="M389" s="66">
        <f>IF(Commande!M399&lt;&gt;"",Commande!M399,"")</f>
        <v>390</v>
      </c>
      <c r="N389" s="66"/>
      <c r="O389" s="17">
        <f>IF(Commande!O399&lt;&gt;"",Commande!O399,"")</f>
        <v>0</v>
      </c>
      <c r="P389" s="17">
        <f>IF(Commande!P399&lt;&gt;"",Commande!P399,"")</f>
        <v>0</v>
      </c>
      <c r="Q389" s="17">
        <f>IF(Commande!Q399&lt;&gt;"",Commande!Q399,"")</f>
        <v>0</v>
      </c>
      <c r="R389" s="79" t="str">
        <f>IF(Commande!AA399&lt;&gt;"",Commande!AA399,"")</f>
        <v/>
      </c>
      <c r="S389" s="67" t="str">
        <f>IF(Commande!AB399&lt;&gt;"",Commande!AB399,"")</f>
        <v/>
      </c>
      <c r="T389" s="67" t="str">
        <f>IF(Commande!AC399&lt;&gt;"",Commande!AC399,"")</f>
        <v/>
      </c>
      <c r="U389" s="67" t="str">
        <f>IF(Commande!AD399&lt;&gt;"",Commande!AD399,"")</f>
        <v/>
      </c>
    </row>
    <row r="390" spans="1:21" ht="20.100000000000001" customHeight="1">
      <c r="A390" s="18" t="str">
        <f>IF(Commande!A400&lt;&gt;"",Commande!A400,"")</f>
        <v/>
      </c>
      <c r="B390" s="19" t="str">
        <f>IF(Commande!B400&lt;&gt;"",Commande!B400,"")</f>
        <v>Rajout</v>
      </c>
      <c r="C390" s="19" t="str">
        <f>IF(Commande!C400&lt;&gt;"",Commande!C400,"")</f>
        <v/>
      </c>
      <c r="D390" s="30" t="str">
        <f>IF(Commande!D400&lt;&gt;"",Commande!D400,"")</f>
        <v/>
      </c>
      <c r="E390" s="30" t="str">
        <f>IF(Commande!E400&lt;&gt;"",Commande!E400,"")</f>
        <v/>
      </c>
      <c r="F390" s="29">
        <f>IF(Commande!G400&lt;&gt;"",Commande!G400,"")</f>
        <v>30</v>
      </c>
      <c r="G390" s="60" t="str">
        <f>IF(Commande!F400&lt;&gt;"",Commande!F400,"")</f>
        <v/>
      </c>
      <c r="H390" s="29" t="str">
        <f>IF(Commande!H400&lt;&gt;"",Commande!H400,"")</f>
        <v/>
      </c>
      <c r="I390" s="34" t="str">
        <f>IF(Commande!I400&lt;&gt;"",Commande!I400,"")</f>
        <v/>
      </c>
      <c r="J390" s="19" t="str">
        <f>IF(Commande!J400&lt;&gt;"",Commande!J400,"")</f>
        <v/>
      </c>
      <c r="K390" s="19" t="str">
        <f>IF(Commande!K400&lt;&gt;"",Commande!K400,"")</f>
        <v/>
      </c>
      <c r="L390" s="19" t="str">
        <f>IF(Commande!L400&lt;&gt;"",Commande!L400,"")</f>
        <v>M3</v>
      </c>
      <c r="M390" s="24">
        <f>IF(Commande!M400&lt;&gt;"",Commande!M400,"")</f>
        <v>391</v>
      </c>
      <c r="N390" s="24"/>
      <c r="O390" s="17">
        <f>IF(Commande!O400&lt;&gt;"",Commande!O400,"")</f>
        <v>0</v>
      </c>
      <c r="P390" s="17">
        <f>IF(Commande!P400&lt;&gt;"",Commande!P400,"")</f>
        <v>0</v>
      </c>
      <c r="Q390" s="17">
        <f>IF(Commande!Q400&lt;&gt;"",Commande!Q400,"")</f>
        <v>0</v>
      </c>
      <c r="R390" s="80" t="str">
        <f>IF(Commande!AA400&lt;&gt;"",Commande!AA400,"")</f>
        <v/>
      </c>
      <c r="S390" s="60" t="str">
        <f>IF(Commande!AB400&lt;&gt;"",Commande!AB400,"")</f>
        <v/>
      </c>
      <c r="T390" s="60" t="str">
        <f>IF(Commande!AC400&lt;&gt;"",Commande!AC400,"")</f>
        <v/>
      </c>
      <c r="U390" s="60" t="str">
        <f>IF(Commande!AD400&lt;&gt;"",Commande!AD400,"")</f>
        <v/>
      </c>
    </row>
    <row r="391" spans="1:21" ht="20.100000000000001" customHeight="1">
      <c r="A391" s="61" t="str">
        <f>IF(Commande!A401&lt;&gt;"",Commande!A401,"")</f>
        <v/>
      </c>
      <c r="B391" s="62" t="str">
        <f>IF(Commande!B401&lt;&gt;"",Commande!B401,"")</f>
        <v>Rajout</v>
      </c>
      <c r="C391" s="62" t="str">
        <f>IF(Commande!C401&lt;&gt;"",Commande!C401,"")</f>
        <v/>
      </c>
      <c r="D391" s="63" t="str">
        <f>IF(Commande!D401&lt;&gt;"",Commande!D401,"")</f>
        <v/>
      </c>
      <c r="E391" s="63" t="str">
        <f>IF(Commande!E401&lt;&gt;"",Commande!E401,"")</f>
        <v/>
      </c>
      <c r="F391" s="64">
        <f>IF(Commande!G401&lt;&gt;"",Commande!G401,"")</f>
        <v>30</v>
      </c>
      <c r="G391" s="67" t="str">
        <f>IF(Commande!F401&lt;&gt;"",Commande!F401,"")</f>
        <v/>
      </c>
      <c r="H391" s="64" t="str">
        <f>IF(Commande!H401&lt;&gt;"",Commande!H401,"")</f>
        <v/>
      </c>
      <c r="I391" s="65" t="str">
        <f>IF(Commande!I401&lt;&gt;"",Commande!I401,"")</f>
        <v/>
      </c>
      <c r="J391" s="62" t="str">
        <f>IF(Commande!J401&lt;&gt;"",Commande!J401,"")</f>
        <v/>
      </c>
      <c r="K391" s="62" t="str">
        <f>IF(Commande!K401&lt;&gt;"",Commande!K401,"")</f>
        <v/>
      </c>
      <c r="L391" s="62" t="str">
        <f>IF(Commande!L401&lt;&gt;"",Commande!L401,"")</f>
        <v>M3</v>
      </c>
      <c r="M391" s="66">
        <f>IF(Commande!M401&lt;&gt;"",Commande!M401,"")</f>
        <v>392</v>
      </c>
      <c r="N391" s="66"/>
      <c r="O391" s="17">
        <f>IF(Commande!O401&lt;&gt;"",Commande!O401,"")</f>
        <v>0</v>
      </c>
      <c r="P391" s="17">
        <f>IF(Commande!P401&lt;&gt;"",Commande!P401,"")</f>
        <v>0</v>
      </c>
      <c r="Q391" s="17">
        <f>IF(Commande!Q401&lt;&gt;"",Commande!Q401,"")</f>
        <v>0</v>
      </c>
      <c r="R391" s="79" t="str">
        <f>IF(Commande!AA401&lt;&gt;"",Commande!AA401,"")</f>
        <v/>
      </c>
      <c r="S391" s="67" t="str">
        <f>IF(Commande!AB401&lt;&gt;"",Commande!AB401,"")</f>
        <v/>
      </c>
      <c r="T391" s="67" t="str">
        <f>IF(Commande!AC401&lt;&gt;"",Commande!AC401,"")</f>
        <v/>
      </c>
      <c r="U391" s="67" t="str">
        <f>IF(Commande!AD401&lt;&gt;"",Commande!AD401,"")</f>
        <v/>
      </c>
    </row>
    <row r="392" spans="1:21" ht="20.100000000000001" customHeight="1">
      <c r="A392" s="18" t="str">
        <f>IF(Commande!A402&lt;&gt;"",Commande!A402,"")</f>
        <v/>
      </c>
      <c r="B392" s="19" t="str">
        <f>IF(Commande!B402&lt;&gt;"",Commande!B402,"")</f>
        <v>Rajout</v>
      </c>
      <c r="C392" s="19" t="str">
        <f>IF(Commande!C402&lt;&gt;"",Commande!C402,"")</f>
        <v/>
      </c>
      <c r="D392" s="30" t="str">
        <f>IF(Commande!D402&lt;&gt;"",Commande!D402,"")</f>
        <v/>
      </c>
      <c r="E392" s="30" t="str">
        <f>IF(Commande!E402&lt;&gt;"",Commande!E402,"")</f>
        <v/>
      </c>
      <c r="F392" s="29">
        <f>IF(Commande!G402&lt;&gt;"",Commande!G402,"")</f>
        <v>30</v>
      </c>
      <c r="G392" s="60" t="str">
        <f>IF(Commande!F402&lt;&gt;"",Commande!F402,"")</f>
        <v/>
      </c>
      <c r="H392" s="29" t="str">
        <f>IF(Commande!H402&lt;&gt;"",Commande!H402,"")</f>
        <v/>
      </c>
      <c r="I392" s="34" t="str">
        <f>IF(Commande!I402&lt;&gt;"",Commande!I402,"")</f>
        <v/>
      </c>
      <c r="J392" s="19" t="str">
        <f>IF(Commande!J402&lt;&gt;"",Commande!J402,"")</f>
        <v/>
      </c>
      <c r="K392" s="19" t="str">
        <f>IF(Commande!K402&lt;&gt;"",Commande!K402,"")</f>
        <v/>
      </c>
      <c r="L392" s="19" t="str">
        <f>IF(Commande!L402&lt;&gt;"",Commande!L402,"")</f>
        <v>M3</v>
      </c>
      <c r="M392" s="24">
        <f>IF(Commande!M402&lt;&gt;"",Commande!M402,"")</f>
        <v>393</v>
      </c>
      <c r="N392" s="24"/>
      <c r="O392" s="17">
        <f>IF(Commande!O402&lt;&gt;"",Commande!O402,"")</f>
        <v>0</v>
      </c>
      <c r="P392" s="17">
        <f>IF(Commande!P402&lt;&gt;"",Commande!P402,"")</f>
        <v>0</v>
      </c>
      <c r="Q392" s="17">
        <f>IF(Commande!Q402&lt;&gt;"",Commande!Q402,"")</f>
        <v>0</v>
      </c>
      <c r="R392" s="80" t="str">
        <f>IF(Commande!AA402&lt;&gt;"",Commande!AA402,"")</f>
        <v/>
      </c>
      <c r="S392" s="60" t="str">
        <f>IF(Commande!AB402&lt;&gt;"",Commande!AB402,"")</f>
        <v/>
      </c>
      <c r="T392" s="60" t="str">
        <f>IF(Commande!AC402&lt;&gt;"",Commande!AC402,"")</f>
        <v/>
      </c>
      <c r="U392" s="60" t="str">
        <f>IF(Commande!AD402&lt;&gt;"",Commande!AD402,"")</f>
        <v/>
      </c>
    </row>
    <row r="393" spans="1:21" ht="20.100000000000001" customHeight="1">
      <c r="A393" s="61" t="str">
        <f>IF(Commande!A403&lt;&gt;"",Commande!A403,"")</f>
        <v/>
      </c>
      <c r="B393" s="62" t="str">
        <f>IF(Commande!B403&lt;&gt;"",Commande!B403,"")</f>
        <v>Rajout</v>
      </c>
      <c r="C393" s="62" t="str">
        <f>IF(Commande!C403&lt;&gt;"",Commande!C403,"")</f>
        <v/>
      </c>
      <c r="D393" s="63" t="str">
        <f>IF(Commande!D403&lt;&gt;"",Commande!D403,"")</f>
        <v/>
      </c>
      <c r="E393" s="63" t="str">
        <f>IF(Commande!E403&lt;&gt;"",Commande!E403,"")</f>
        <v/>
      </c>
      <c r="F393" s="64">
        <f>IF(Commande!G403&lt;&gt;"",Commande!G403,"")</f>
        <v>30</v>
      </c>
      <c r="G393" s="67" t="str">
        <f>IF(Commande!F403&lt;&gt;"",Commande!F403,"")</f>
        <v/>
      </c>
      <c r="H393" s="64" t="str">
        <f>IF(Commande!H403&lt;&gt;"",Commande!H403,"")</f>
        <v/>
      </c>
      <c r="I393" s="65" t="str">
        <f>IF(Commande!I403&lt;&gt;"",Commande!I403,"")</f>
        <v/>
      </c>
      <c r="J393" s="62" t="str">
        <f>IF(Commande!J403&lt;&gt;"",Commande!J403,"")</f>
        <v/>
      </c>
      <c r="K393" s="62" t="str">
        <f>IF(Commande!K403&lt;&gt;"",Commande!K403,"")</f>
        <v/>
      </c>
      <c r="L393" s="62" t="str">
        <f>IF(Commande!L403&lt;&gt;"",Commande!L403,"")</f>
        <v>M3</v>
      </c>
      <c r="M393" s="66">
        <f>IF(Commande!M403&lt;&gt;"",Commande!M403,"")</f>
        <v>394</v>
      </c>
      <c r="N393" s="66"/>
      <c r="O393" s="17">
        <f>IF(Commande!O403&lt;&gt;"",Commande!O403,"")</f>
        <v>0</v>
      </c>
      <c r="P393" s="17">
        <f>IF(Commande!P403&lt;&gt;"",Commande!P403,"")</f>
        <v>0</v>
      </c>
      <c r="Q393" s="17">
        <f>IF(Commande!Q403&lt;&gt;"",Commande!Q403,"")</f>
        <v>0</v>
      </c>
      <c r="R393" s="79" t="str">
        <f>IF(Commande!AA403&lt;&gt;"",Commande!AA403,"")</f>
        <v/>
      </c>
      <c r="S393" s="67" t="str">
        <f>IF(Commande!AB403&lt;&gt;"",Commande!AB403,"")</f>
        <v/>
      </c>
      <c r="T393" s="67" t="str">
        <f>IF(Commande!AC403&lt;&gt;"",Commande!AC403,"")</f>
        <v/>
      </c>
      <c r="U393" s="67" t="str">
        <f>IF(Commande!AD403&lt;&gt;"",Commande!AD403,"")</f>
        <v/>
      </c>
    </row>
    <row r="394" spans="1:21" ht="20.100000000000001" customHeight="1">
      <c r="A394" s="18" t="str">
        <f>IF(Commande!A404&lt;&gt;"",Commande!A404,"")</f>
        <v/>
      </c>
      <c r="B394" s="19" t="str">
        <f>IF(Commande!B404&lt;&gt;"",Commande!B404,"")</f>
        <v>Rajout</v>
      </c>
      <c r="C394" s="19" t="str">
        <f>IF(Commande!C404&lt;&gt;"",Commande!C404,"")</f>
        <v/>
      </c>
      <c r="D394" s="30" t="str">
        <f>IF(Commande!D404&lt;&gt;"",Commande!D404,"")</f>
        <v/>
      </c>
      <c r="E394" s="30" t="str">
        <f>IF(Commande!E404&lt;&gt;"",Commande!E404,"")</f>
        <v/>
      </c>
      <c r="F394" s="29">
        <f>IF(Commande!G404&lt;&gt;"",Commande!G404,"")</f>
        <v>30</v>
      </c>
      <c r="G394" s="60" t="str">
        <f>IF(Commande!F404&lt;&gt;"",Commande!F404,"")</f>
        <v/>
      </c>
      <c r="H394" s="29" t="str">
        <f>IF(Commande!H404&lt;&gt;"",Commande!H404,"")</f>
        <v/>
      </c>
      <c r="I394" s="34" t="str">
        <f>IF(Commande!I404&lt;&gt;"",Commande!I404,"")</f>
        <v/>
      </c>
      <c r="J394" s="19" t="str">
        <f>IF(Commande!J404&lt;&gt;"",Commande!J404,"")</f>
        <v/>
      </c>
      <c r="K394" s="19" t="str">
        <f>IF(Commande!K404&lt;&gt;"",Commande!K404,"")</f>
        <v/>
      </c>
      <c r="L394" s="19" t="str">
        <f>IF(Commande!L404&lt;&gt;"",Commande!L404,"")</f>
        <v>M3</v>
      </c>
      <c r="M394" s="24">
        <f>IF(Commande!M404&lt;&gt;"",Commande!M404,"")</f>
        <v>395</v>
      </c>
      <c r="N394" s="24"/>
      <c r="O394" s="17">
        <f>IF(Commande!O404&lt;&gt;"",Commande!O404,"")</f>
        <v>0</v>
      </c>
      <c r="P394" s="17">
        <f>IF(Commande!P404&lt;&gt;"",Commande!P404,"")</f>
        <v>0</v>
      </c>
      <c r="Q394" s="17">
        <f>IF(Commande!Q404&lt;&gt;"",Commande!Q404,"")</f>
        <v>0</v>
      </c>
      <c r="R394" s="80" t="str">
        <f>IF(Commande!AA404&lt;&gt;"",Commande!AA404,"")</f>
        <v/>
      </c>
      <c r="S394" s="60" t="str">
        <f>IF(Commande!AB404&lt;&gt;"",Commande!AB404,"")</f>
        <v/>
      </c>
      <c r="T394" s="60" t="str">
        <f>IF(Commande!AC404&lt;&gt;"",Commande!AC404,"")</f>
        <v/>
      </c>
      <c r="U394" s="60" t="str">
        <f>IF(Commande!AD404&lt;&gt;"",Commande!AD404,"")</f>
        <v/>
      </c>
    </row>
    <row r="395" spans="1:21" ht="20.100000000000001" customHeight="1">
      <c r="A395" s="61" t="str">
        <f>IF(Commande!A405&lt;&gt;"",Commande!A405,"")</f>
        <v/>
      </c>
      <c r="B395" s="62" t="str">
        <f>IF(Commande!B405&lt;&gt;"",Commande!B405,"")</f>
        <v>Rajout</v>
      </c>
      <c r="C395" s="62" t="str">
        <f>IF(Commande!C405&lt;&gt;"",Commande!C405,"")</f>
        <v/>
      </c>
      <c r="D395" s="63" t="str">
        <f>IF(Commande!D405&lt;&gt;"",Commande!D405,"")</f>
        <v/>
      </c>
      <c r="E395" s="63" t="str">
        <f>IF(Commande!E405&lt;&gt;"",Commande!E405,"")</f>
        <v/>
      </c>
      <c r="F395" s="64">
        <f>IF(Commande!G405&lt;&gt;"",Commande!G405,"")</f>
        <v>30</v>
      </c>
      <c r="G395" s="67" t="str">
        <f>IF(Commande!F405&lt;&gt;"",Commande!F405,"")</f>
        <v/>
      </c>
      <c r="H395" s="64" t="str">
        <f>IF(Commande!H405&lt;&gt;"",Commande!H405,"")</f>
        <v/>
      </c>
      <c r="I395" s="65" t="str">
        <f>IF(Commande!I405&lt;&gt;"",Commande!I405,"")</f>
        <v/>
      </c>
      <c r="J395" s="62" t="str">
        <f>IF(Commande!J405&lt;&gt;"",Commande!J405,"")</f>
        <v/>
      </c>
      <c r="K395" s="62" t="str">
        <f>IF(Commande!K405&lt;&gt;"",Commande!K405,"")</f>
        <v/>
      </c>
      <c r="L395" s="62" t="str">
        <f>IF(Commande!L405&lt;&gt;"",Commande!L405,"")</f>
        <v>M3</v>
      </c>
      <c r="M395" s="66">
        <f>IF(Commande!M405&lt;&gt;"",Commande!M405,"")</f>
        <v>396</v>
      </c>
      <c r="N395" s="66"/>
      <c r="O395" s="17">
        <f>IF(Commande!O405&lt;&gt;"",Commande!O405,"")</f>
        <v>0</v>
      </c>
      <c r="P395" s="17">
        <f>IF(Commande!P405&lt;&gt;"",Commande!P405,"")</f>
        <v>0</v>
      </c>
      <c r="Q395" s="17">
        <f>IF(Commande!Q405&lt;&gt;"",Commande!Q405,"")</f>
        <v>0</v>
      </c>
      <c r="R395" s="79" t="str">
        <f>IF(Commande!AA405&lt;&gt;"",Commande!AA405,"")</f>
        <v/>
      </c>
      <c r="S395" s="67" t="str">
        <f>IF(Commande!AB405&lt;&gt;"",Commande!AB405,"")</f>
        <v/>
      </c>
      <c r="T395" s="67" t="str">
        <f>IF(Commande!AC405&lt;&gt;"",Commande!AC405,"")</f>
        <v/>
      </c>
      <c r="U395" s="67" t="str">
        <f>IF(Commande!AD405&lt;&gt;"",Commande!AD405,"")</f>
        <v/>
      </c>
    </row>
    <row r="396" spans="1:21" ht="20.100000000000001" customHeight="1">
      <c r="A396" s="18" t="str">
        <f>IF(Commande!A406&lt;&gt;"",Commande!A406,"")</f>
        <v/>
      </c>
      <c r="B396" s="19" t="str">
        <f>IF(Commande!B406&lt;&gt;"",Commande!B406,"")</f>
        <v>Rajout</v>
      </c>
      <c r="C396" s="19" t="str">
        <f>IF(Commande!C406&lt;&gt;"",Commande!C406,"")</f>
        <v/>
      </c>
      <c r="D396" s="30" t="str">
        <f>IF(Commande!D406&lt;&gt;"",Commande!D406,"")</f>
        <v/>
      </c>
      <c r="E396" s="30" t="str">
        <f>IF(Commande!E406&lt;&gt;"",Commande!E406,"")</f>
        <v/>
      </c>
      <c r="F396" s="29">
        <f>IF(Commande!G406&lt;&gt;"",Commande!G406,"")</f>
        <v>30</v>
      </c>
      <c r="G396" s="60" t="str">
        <f>IF(Commande!F406&lt;&gt;"",Commande!F406,"")</f>
        <v/>
      </c>
      <c r="H396" s="29" t="str">
        <f>IF(Commande!H406&lt;&gt;"",Commande!H406,"")</f>
        <v/>
      </c>
      <c r="I396" s="34" t="str">
        <f>IF(Commande!I406&lt;&gt;"",Commande!I406,"")</f>
        <v/>
      </c>
      <c r="J396" s="19" t="str">
        <f>IF(Commande!J406&lt;&gt;"",Commande!J406,"")</f>
        <v/>
      </c>
      <c r="K396" s="19" t="str">
        <f>IF(Commande!K406&lt;&gt;"",Commande!K406,"")</f>
        <v/>
      </c>
      <c r="L396" s="19" t="str">
        <f>IF(Commande!L406&lt;&gt;"",Commande!L406,"")</f>
        <v>M3</v>
      </c>
      <c r="M396" s="24">
        <f>IF(Commande!M406&lt;&gt;"",Commande!M406,"")</f>
        <v>397</v>
      </c>
      <c r="N396" s="24"/>
      <c r="O396" s="17">
        <f>IF(Commande!O406&lt;&gt;"",Commande!O406,"")</f>
        <v>0</v>
      </c>
      <c r="P396" s="17">
        <f>IF(Commande!P406&lt;&gt;"",Commande!P406,"")</f>
        <v>0</v>
      </c>
      <c r="Q396" s="17">
        <f>IF(Commande!Q406&lt;&gt;"",Commande!Q406,"")</f>
        <v>0</v>
      </c>
      <c r="R396" s="80" t="str">
        <f>IF(Commande!AA406&lt;&gt;"",Commande!AA406,"")</f>
        <v/>
      </c>
      <c r="S396" s="60" t="str">
        <f>IF(Commande!AB406&lt;&gt;"",Commande!AB406,"")</f>
        <v/>
      </c>
      <c r="T396" s="60" t="str">
        <f>IF(Commande!AC406&lt;&gt;"",Commande!AC406,"")</f>
        <v/>
      </c>
      <c r="U396" s="60" t="str">
        <f>IF(Commande!AD406&lt;&gt;"",Commande!AD406,"")</f>
        <v/>
      </c>
    </row>
    <row r="397" spans="1:21" ht="20.100000000000001" customHeight="1">
      <c r="A397" s="61" t="str">
        <f>IF(Commande!A407&lt;&gt;"",Commande!A407,"")</f>
        <v/>
      </c>
      <c r="B397" s="62" t="str">
        <f>IF(Commande!B407&lt;&gt;"",Commande!B407,"")</f>
        <v>Rajout</v>
      </c>
      <c r="C397" s="62" t="str">
        <f>IF(Commande!C407&lt;&gt;"",Commande!C407,"")</f>
        <v/>
      </c>
      <c r="D397" s="63" t="str">
        <f>IF(Commande!D407&lt;&gt;"",Commande!D407,"")</f>
        <v/>
      </c>
      <c r="E397" s="63" t="str">
        <f>IF(Commande!E407&lt;&gt;"",Commande!E407,"")</f>
        <v/>
      </c>
      <c r="F397" s="64">
        <f>IF(Commande!G407&lt;&gt;"",Commande!G407,"")</f>
        <v>30</v>
      </c>
      <c r="G397" s="67" t="str">
        <f>IF(Commande!F407&lt;&gt;"",Commande!F407,"")</f>
        <v/>
      </c>
      <c r="H397" s="64" t="str">
        <f>IF(Commande!H407&lt;&gt;"",Commande!H407,"")</f>
        <v/>
      </c>
      <c r="I397" s="65" t="str">
        <f>IF(Commande!I407&lt;&gt;"",Commande!I407,"")</f>
        <v/>
      </c>
      <c r="J397" s="62" t="str">
        <f>IF(Commande!J407&lt;&gt;"",Commande!J407,"")</f>
        <v/>
      </c>
      <c r="K397" s="62" t="str">
        <f>IF(Commande!K407&lt;&gt;"",Commande!K407,"")</f>
        <v/>
      </c>
      <c r="L397" s="62" t="str">
        <f>IF(Commande!L407&lt;&gt;"",Commande!L407,"")</f>
        <v>M3</v>
      </c>
      <c r="M397" s="66">
        <f>IF(Commande!M407&lt;&gt;"",Commande!M407,"")</f>
        <v>398</v>
      </c>
      <c r="N397" s="66"/>
      <c r="O397" s="17">
        <f>IF(Commande!O407&lt;&gt;"",Commande!O407,"")</f>
        <v>0</v>
      </c>
      <c r="P397" s="17">
        <f>IF(Commande!P407&lt;&gt;"",Commande!P407,"")</f>
        <v>0</v>
      </c>
      <c r="Q397" s="17">
        <f>IF(Commande!Q407&lt;&gt;"",Commande!Q407,"")</f>
        <v>0</v>
      </c>
      <c r="R397" s="79" t="str">
        <f>IF(Commande!AA407&lt;&gt;"",Commande!AA407,"")</f>
        <v/>
      </c>
      <c r="S397" s="67" t="str">
        <f>IF(Commande!AB407&lt;&gt;"",Commande!AB407,"")</f>
        <v/>
      </c>
      <c r="T397" s="67" t="str">
        <f>IF(Commande!AC407&lt;&gt;"",Commande!AC407,"")</f>
        <v/>
      </c>
      <c r="U397" s="67" t="str">
        <f>IF(Commande!AD407&lt;&gt;"",Commande!AD407,"")</f>
        <v/>
      </c>
    </row>
    <row r="398" spans="1:21" ht="20.100000000000001" customHeight="1">
      <c r="A398" s="18" t="str">
        <f>IF(Commande!A408&lt;&gt;"",Commande!A408,"")</f>
        <v/>
      </c>
      <c r="B398" s="19" t="str">
        <f>IF(Commande!B408&lt;&gt;"",Commande!B408,"")</f>
        <v>Rajout</v>
      </c>
      <c r="C398" s="19" t="str">
        <f>IF(Commande!C408&lt;&gt;"",Commande!C408,"")</f>
        <v/>
      </c>
      <c r="D398" s="30" t="str">
        <f>IF(Commande!D408&lt;&gt;"",Commande!D408,"")</f>
        <v/>
      </c>
      <c r="E398" s="30" t="str">
        <f>IF(Commande!E408&lt;&gt;"",Commande!E408,"")</f>
        <v/>
      </c>
      <c r="F398" s="29">
        <f>IF(Commande!G408&lt;&gt;"",Commande!G408,"")</f>
        <v>30</v>
      </c>
      <c r="G398" s="60" t="str">
        <f>IF(Commande!F408&lt;&gt;"",Commande!F408,"")</f>
        <v/>
      </c>
      <c r="H398" s="29" t="str">
        <f>IF(Commande!H408&lt;&gt;"",Commande!H408,"")</f>
        <v/>
      </c>
      <c r="I398" s="34" t="str">
        <f>IF(Commande!I408&lt;&gt;"",Commande!I408,"")</f>
        <v/>
      </c>
      <c r="J398" s="19" t="str">
        <f>IF(Commande!J408&lt;&gt;"",Commande!J408,"")</f>
        <v/>
      </c>
      <c r="K398" s="19" t="str">
        <f>IF(Commande!K408&lt;&gt;"",Commande!K408,"")</f>
        <v/>
      </c>
      <c r="L398" s="19" t="str">
        <f>IF(Commande!L408&lt;&gt;"",Commande!L408,"")</f>
        <v>M3</v>
      </c>
      <c r="M398" s="24">
        <f>IF(Commande!M408&lt;&gt;"",Commande!M408,"")</f>
        <v>399</v>
      </c>
      <c r="N398" s="24"/>
      <c r="O398" s="17">
        <f>IF(Commande!O408&lt;&gt;"",Commande!O408,"")</f>
        <v>0</v>
      </c>
      <c r="P398" s="17">
        <f>IF(Commande!P408&lt;&gt;"",Commande!P408,"")</f>
        <v>0</v>
      </c>
      <c r="Q398" s="17">
        <f>IF(Commande!Q408&lt;&gt;"",Commande!Q408,"")</f>
        <v>0</v>
      </c>
      <c r="R398" s="80" t="str">
        <f>IF(Commande!AA408&lt;&gt;"",Commande!AA408,"")</f>
        <v/>
      </c>
      <c r="S398" s="60" t="str">
        <f>IF(Commande!AB408&lt;&gt;"",Commande!AB408,"")</f>
        <v/>
      </c>
      <c r="T398" s="60" t="str">
        <f>IF(Commande!AC408&lt;&gt;"",Commande!AC408,"")</f>
        <v/>
      </c>
      <c r="U398" s="60" t="str">
        <f>IF(Commande!AD408&lt;&gt;"",Commande!AD408,"")</f>
        <v/>
      </c>
    </row>
    <row r="399" spans="1:21" ht="20.100000000000001" customHeight="1">
      <c r="A399" s="61" t="str">
        <f>IF(Commande!A409&lt;&gt;"",Commande!A409,"")</f>
        <v/>
      </c>
      <c r="B399" s="62" t="str">
        <f>IF(Commande!B409&lt;&gt;"",Commande!B409,"")</f>
        <v>Rajout</v>
      </c>
      <c r="C399" s="62" t="str">
        <f>IF(Commande!C409&lt;&gt;"",Commande!C409,"")</f>
        <v/>
      </c>
      <c r="D399" s="63" t="str">
        <f>IF(Commande!D409&lt;&gt;"",Commande!D409,"")</f>
        <v/>
      </c>
      <c r="E399" s="63" t="str">
        <f>IF(Commande!E409&lt;&gt;"",Commande!E409,"")</f>
        <v/>
      </c>
      <c r="F399" s="64">
        <f>IF(Commande!G409&lt;&gt;"",Commande!G409,"")</f>
        <v>30</v>
      </c>
      <c r="G399" s="67" t="str">
        <f>IF(Commande!F409&lt;&gt;"",Commande!F409,"")</f>
        <v/>
      </c>
      <c r="H399" s="64" t="str">
        <f>IF(Commande!H409&lt;&gt;"",Commande!H409,"")</f>
        <v/>
      </c>
      <c r="I399" s="65" t="str">
        <f>IF(Commande!I409&lt;&gt;"",Commande!I409,"")</f>
        <v/>
      </c>
      <c r="J399" s="62" t="str">
        <f>IF(Commande!J409&lt;&gt;"",Commande!J409,"")</f>
        <v/>
      </c>
      <c r="K399" s="62" t="str">
        <f>IF(Commande!K409&lt;&gt;"",Commande!K409,"")</f>
        <v/>
      </c>
      <c r="L399" s="62" t="str">
        <f>IF(Commande!L409&lt;&gt;"",Commande!L409,"")</f>
        <v>M3</v>
      </c>
      <c r="M399" s="66">
        <f>IF(Commande!M409&lt;&gt;"",Commande!M409,"")</f>
        <v>400</v>
      </c>
      <c r="N399" s="66"/>
      <c r="O399" s="17">
        <f>IF(Commande!O409&lt;&gt;"",Commande!O409,"")</f>
        <v>0</v>
      </c>
      <c r="P399" s="17">
        <f>IF(Commande!P409&lt;&gt;"",Commande!P409,"")</f>
        <v>0</v>
      </c>
      <c r="Q399" s="17">
        <f>IF(Commande!Q409&lt;&gt;"",Commande!Q409,"")</f>
        <v>0</v>
      </c>
      <c r="R399" s="79" t="str">
        <f>IF(Commande!AA409&lt;&gt;"",Commande!AA409,"")</f>
        <v/>
      </c>
      <c r="S399" s="67" t="str">
        <f>IF(Commande!AB409&lt;&gt;"",Commande!AB409,"")</f>
        <v/>
      </c>
      <c r="T399" s="67" t="str">
        <f>IF(Commande!AC409&lt;&gt;"",Commande!AC409,"")</f>
        <v/>
      </c>
      <c r="U399" s="67" t="str">
        <f>IF(Commande!AD409&lt;&gt;"",Commande!AD409,"")</f>
        <v/>
      </c>
    </row>
    <row r="400" spans="1:21" ht="20.100000000000001" customHeight="1">
      <c r="A400" s="18" t="str">
        <f>IF(Commande!A410&lt;&gt;"",Commande!A410,"")</f>
        <v/>
      </c>
      <c r="B400" s="19" t="str">
        <f>IF(Commande!B410&lt;&gt;"",Commande!B410,"")</f>
        <v>Rajout</v>
      </c>
      <c r="C400" s="19" t="str">
        <f>IF(Commande!C410&lt;&gt;"",Commande!C410,"")</f>
        <v/>
      </c>
      <c r="D400" s="30" t="str">
        <f>IF(Commande!D410&lt;&gt;"",Commande!D410,"")</f>
        <v/>
      </c>
      <c r="E400" s="30" t="str">
        <f>IF(Commande!E410&lt;&gt;"",Commande!E410,"")</f>
        <v/>
      </c>
      <c r="F400" s="29">
        <f>IF(Commande!G410&lt;&gt;"",Commande!G410,"")</f>
        <v>30</v>
      </c>
      <c r="G400" s="60" t="str">
        <f>IF(Commande!F410&lt;&gt;"",Commande!F410,"")</f>
        <v/>
      </c>
      <c r="H400" s="29" t="str">
        <f>IF(Commande!H410&lt;&gt;"",Commande!H410,"")</f>
        <v/>
      </c>
      <c r="I400" s="34" t="str">
        <f>IF(Commande!I410&lt;&gt;"",Commande!I410,"")</f>
        <v/>
      </c>
      <c r="J400" s="19" t="str">
        <f>IF(Commande!J410&lt;&gt;"",Commande!J410,"")</f>
        <v/>
      </c>
      <c r="K400" s="19" t="str">
        <f>IF(Commande!K410&lt;&gt;"",Commande!K410,"")</f>
        <v/>
      </c>
      <c r="L400" s="19" t="str">
        <f>IF(Commande!L410&lt;&gt;"",Commande!L410,"")</f>
        <v>M3</v>
      </c>
      <c r="M400" s="24">
        <f>IF(Commande!M410&lt;&gt;"",Commande!M410,"")</f>
        <v>401</v>
      </c>
      <c r="N400" s="24"/>
      <c r="O400" s="17">
        <f>IF(Commande!O410&lt;&gt;"",Commande!O410,"")</f>
        <v>0</v>
      </c>
      <c r="P400" s="17">
        <f>IF(Commande!P410&lt;&gt;"",Commande!P410,"")</f>
        <v>0</v>
      </c>
      <c r="Q400" s="17">
        <f>IF(Commande!Q410&lt;&gt;"",Commande!Q410,"")</f>
        <v>0</v>
      </c>
      <c r="R400" s="80" t="str">
        <f>IF(Commande!AA410&lt;&gt;"",Commande!AA410,"")</f>
        <v/>
      </c>
      <c r="S400" s="60" t="str">
        <f>IF(Commande!AB410&lt;&gt;"",Commande!AB410,"")</f>
        <v/>
      </c>
      <c r="T400" s="60" t="str">
        <f>IF(Commande!AC410&lt;&gt;"",Commande!AC410,"")</f>
        <v/>
      </c>
      <c r="U400" s="60" t="str">
        <f>IF(Commande!AD410&lt;&gt;"",Commande!AD410,"")</f>
        <v/>
      </c>
    </row>
    <row r="401" spans="1:21" ht="20.100000000000001" customHeight="1">
      <c r="A401" s="61" t="str">
        <f>IF(Commande!A411&lt;&gt;"",Commande!A411,"")</f>
        <v/>
      </c>
      <c r="B401" s="62" t="str">
        <f>IF(Commande!B411&lt;&gt;"",Commande!B411,"")</f>
        <v>Rajout</v>
      </c>
      <c r="C401" s="62" t="str">
        <f>IF(Commande!C411&lt;&gt;"",Commande!C411,"")</f>
        <v/>
      </c>
      <c r="D401" s="63" t="str">
        <f>IF(Commande!D411&lt;&gt;"",Commande!D411,"")</f>
        <v/>
      </c>
      <c r="E401" s="63" t="str">
        <f>IF(Commande!E411&lt;&gt;"",Commande!E411,"")</f>
        <v/>
      </c>
      <c r="F401" s="64">
        <f>IF(Commande!G411&lt;&gt;"",Commande!G411,"")</f>
        <v>30</v>
      </c>
      <c r="G401" s="67" t="str">
        <f>IF(Commande!F411&lt;&gt;"",Commande!F411,"")</f>
        <v/>
      </c>
      <c r="H401" s="64" t="str">
        <f>IF(Commande!H411&lt;&gt;"",Commande!H411,"")</f>
        <v/>
      </c>
      <c r="I401" s="65" t="str">
        <f>IF(Commande!I411&lt;&gt;"",Commande!I411,"")</f>
        <v/>
      </c>
      <c r="J401" s="62" t="str">
        <f>IF(Commande!J411&lt;&gt;"",Commande!J411,"")</f>
        <v/>
      </c>
      <c r="K401" s="62" t="str">
        <f>IF(Commande!K411&lt;&gt;"",Commande!K411,"")</f>
        <v/>
      </c>
      <c r="L401" s="62" t="str">
        <f>IF(Commande!L411&lt;&gt;"",Commande!L411,"")</f>
        <v>M3</v>
      </c>
      <c r="M401" s="66">
        <f>IF(Commande!M411&lt;&gt;"",Commande!M411,"")</f>
        <v>402</v>
      </c>
      <c r="N401" s="66"/>
      <c r="O401" s="17">
        <f>IF(Commande!O411&lt;&gt;"",Commande!O411,"")</f>
        <v>0</v>
      </c>
      <c r="P401" s="17">
        <f>IF(Commande!P411&lt;&gt;"",Commande!P411,"")</f>
        <v>0</v>
      </c>
      <c r="Q401" s="17">
        <f>IF(Commande!Q411&lt;&gt;"",Commande!Q411,"")</f>
        <v>0</v>
      </c>
      <c r="R401" s="79" t="str">
        <f>IF(Commande!AA411&lt;&gt;"",Commande!AA411,"")</f>
        <v/>
      </c>
      <c r="S401" s="67" t="str">
        <f>IF(Commande!AB411&lt;&gt;"",Commande!AB411,"")</f>
        <v/>
      </c>
      <c r="T401" s="67" t="str">
        <f>IF(Commande!AC411&lt;&gt;"",Commande!AC411,"")</f>
        <v/>
      </c>
      <c r="U401" s="67" t="str">
        <f>IF(Commande!AD411&lt;&gt;"",Commande!AD411,"")</f>
        <v/>
      </c>
    </row>
    <row r="402" spans="1:21" ht="20.100000000000001" customHeight="1">
      <c r="A402" s="18" t="str">
        <f>IF(Commande!A412&lt;&gt;"",Commande!A412,"")</f>
        <v/>
      </c>
      <c r="B402" s="19" t="str">
        <f>IF(Commande!B412&lt;&gt;"",Commande!B412,"")</f>
        <v>Rajout</v>
      </c>
      <c r="C402" s="19" t="str">
        <f>IF(Commande!C412&lt;&gt;"",Commande!C412,"")</f>
        <v/>
      </c>
      <c r="D402" s="30" t="str">
        <f>IF(Commande!D412&lt;&gt;"",Commande!D412,"")</f>
        <v/>
      </c>
      <c r="E402" s="30" t="str">
        <f>IF(Commande!E412&lt;&gt;"",Commande!E412,"")</f>
        <v/>
      </c>
      <c r="F402" s="29">
        <f>IF(Commande!G412&lt;&gt;"",Commande!G412,"")</f>
        <v>30</v>
      </c>
      <c r="G402" s="60" t="str">
        <f>IF(Commande!F412&lt;&gt;"",Commande!F412,"")</f>
        <v/>
      </c>
      <c r="H402" s="29" t="str">
        <f>IF(Commande!H412&lt;&gt;"",Commande!H412,"")</f>
        <v/>
      </c>
      <c r="I402" s="34" t="str">
        <f>IF(Commande!I412&lt;&gt;"",Commande!I412,"")</f>
        <v/>
      </c>
      <c r="J402" s="19" t="str">
        <f>IF(Commande!J412&lt;&gt;"",Commande!J412,"")</f>
        <v/>
      </c>
      <c r="K402" s="19" t="str">
        <f>IF(Commande!K412&lt;&gt;"",Commande!K412,"")</f>
        <v/>
      </c>
      <c r="L402" s="19" t="str">
        <f>IF(Commande!L412&lt;&gt;"",Commande!L412,"")</f>
        <v>M3</v>
      </c>
      <c r="M402" s="24">
        <f>IF(Commande!M412&lt;&gt;"",Commande!M412,"")</f>
        <v>403</v>
      </c>
      <c r="N402" s="24"/>
      <c r="O402" s="17">
        <f>IF(Commande!O412&lt;&gt;"",Commande!O412,"")</f>
        <v>0</v>
      </c>
      <c r="P402" s="17">
        <f>IF(Commande!P412&lt;&gt;"",Commande!P412,"")</f>
        <v>0</v>
      </c>
      <c r="Q402" s="17">
        <f>IF(Commande!Q412&lt;&gt;"",Commande!Q412,"")</f>
        <v>0</v>
      </c>
      <c r="R402" s="80" t="str">
        <f>IF(Commande!AA412&lt;&gt;"",Commande!AA412,"")</f>
        <v/>
      </c>
      <c r="S402" s="60" t="str">
        <f>IF(Commande!AB412&lt;&gt;"",Commande!AB412,"")</f>
        <v/>
      </c>
      <c r="T402" s="60" t="str">
        <f>IF(Commande!AC412&lt;&gt;"",Commande!AC412,"")</f>
        <v/>
      </c>
      <c r="U402" s="60" t="str">
        <f>IF(Commande!AD412&lt;&gt;"",Commande!AD412,"")</f>
        <v/>
      </c>
    </row>
    <row r="403" spans="1:21" ht="20.100000000000001" customHeight="1">
      <c r="A403" s="61" t="str">
        <f>IF(Commande!A413&lt;&gt;"",Commande!A413,"")</f>
        <v/>
      </c>
      <c r="B403" s="62" t="str">
        <f>IF(Commande!B413&lt;&gt;"",Commande!B413,"")</f>
        <v>Rajout</v>
      </c>
      <c r="C403" s="62" t="str">
        <f>IF(Commande!C413&lt;&gt;"",Commande!C413,"")</f>
        <v/>
      </c>
      <c r="D403" s="63" t="str">
        <f>IF(Commande!D413&lt;&gt;"",Commande!D413,"")</f>
        <v/>
      </c>
      <c r="E403" s="63" t="str">
        <f>IF(Commande!E413&lt;&gt;"",Commande!E413,"")</f>
        <v/>
      </c>
      <c r="F403" s="64">
        <f>IF(Commande!G413&lt;&gt;"",Commande!G413,"")</f>
        <v>30</v>
      </c>
      <c r="G403" s="67" t="str">
        <f>IF(Commande!F413&lt;&gt;"",Commande!F413,"")</f>
        <v/>
      </c>
      <c r="H403" s="64" t="str">
        <f>IF(Commande!H413&lt;&gt;"",Commande!H413,"")</f>
        <v/>
      </c>
      <c r="I403" s="65" t="str">
        <f>IF(Commande!I413&lt;&gt;"",Commande!I413,"")</f>
        <v/>
      </c>
      <c r="J403" s="62" t="str">
        <f>IF(Commande!J413&lt;&gt;"",Commande!J413,"")</f>
        <v/>
      </c>
      <c r="K403" s="62" t="str">
        <f>IF(Commande!K413&lt;&gt;"",Commande!K413,"")</f>
        <v/>
      </c>
      <c r="L403" s="62" t="str">
        <f>IF(Commande!L413&lt;&gt;"",Commande!L413,"")</f>
        <v>M3</v>
      </c>
      <c r="M403" s="66">
        <f>IF(Commande!M413&lt;&gt;"",Commande!M413,"")</f>
        <v>404</v>
      </c>
      <c r="N403" s="66"/>
      <c r="O403" s="17">
        <f>IF(Commande!O413&lt;&gt;"",Commande!O413,"")</f>
        <v>0</v>
      </c>
      <c r="P403" s="17">
        <f>IF(Commande!P413&lt;&gt;"",Commande!P413,"")</f>
        <v>0</v>
      </c>
      <c r="Q403" s="17">
        <f>IF(Commande!Q413&lt;&gt;"",Commande!Q413,"")</f>
        <v>0</v>
      </c>
      <c r="R403" s="79" t="str">
        <f>IF(Commande!AA413&lt;&gt;"",Commande!AA413,"")</f>
        <v/>
      </c>
      <c r="S403" s="67" t="str">
        <f>IF(Commande!AB413&lt;&gt;"",Commande!AB413,"")</f>
        <v/>
      </c>
      <c r="T403" s="67" t="str">
        <f>IF(Commande!AC413&lt;&gt;"",Commande!AC413,"")</f>
        <v/>
      </c>
      <c r="U403" s="67" t="str">
        <f>IF(Commande!AD413&lt;&gt;"",Commande!AD413,"")</f>
        <v/>
      </c>
    </row>
    <row r="404" spans="1:21" ht="20.100000000000001" customHeight="1">
      <c r="A404" s="18" t="str">
        <f>IF(Commande!A414&lt;&gt;"",Commande!A414,"")</f>
        <v/>
      </c>
      <c r="B404" s="19" t="str">
        <f>IF(Commande!B414&lt;&gt;"",Commande!B414,"")</f>
        <v>Rajout</v>
      </c>
      <c r="C404" s="19" t="str">
        <f>IF(Commande!C414&lt;&gt;"",Commande!C414,"")</f>
        <v/>
      </c>
      <c r="D404" s="30" t="str">
        <f>IF(Commande!D414&lt;&gt;"",Commande!D414,"")</f>
        <v/>
      </c>
      <c r="E404" s="30" t="str">
        <f>IF(Commande!E414&lt;&gt;"",Commande!E414,"")</f>
        <v/>
      </c>
      <c r="F404" s="29">
        <f>IF(Commande!G414&lt;&gt;"",Commande!G414,"")</f>
        <v>30</v>
      </c>
      <c r="G404" s="60" t="str">
        <f>IF(Commande!F414&lt;&gt;"",Commande!F414,"")</f>
        <v/>
      </c>
      <c r="H404" s="29" t="str">
        <f>IF(Commande!H414&lt;&gt;"",Commande!H414,"")</f>
        <v/>
      </c>
      <c r="I404" s="34" t="str">
        <f>IF(Commande!I414&lt;&gt;"",Commande!I414,"")</f>
        <v/>
      </c>
      <c r="J404" s="19" t="str">
        <f>IF(Commande!J414&lt;&gt;"",Commande!J414,"")</f>
        <v/>
      </c>
      <c r="K404" s="19" t="str">
        <f>IF(Commande!K414&lt;&gt;"",Commande!K414,"")</f>
        <v/>
      </c>
      <c r="L404" s="19" t="str">
        <f>IF(Commande!L414&lt;&gt;"",Commande!L414,"")</f>
        <v>M3</v>
      </c>
      <c r="M404" s="24">
        <f>IF(Commande!M414&lt;&gt;"",Commande!M414,"")</f>
        <v>405</v>
      </c>
      <c r="N404" s="24"/>
      <c r="O404" s="17">
        <f>IF(Commande!O414&lt;&gt;"",Commande!O414,"")</f>
        <v>0</v>
      </c>
      <c r="P404" s="17">
        <f>IF(Commande!P414&lt;&gt;"",Commande!P414,"")</f>
        <v>0</v>
      </c>
      <c r="Q404" s="17">
        <f>IF(Commande!Q414&lt;&gt;"",Commande!Q414,"")</f>
        <v>0</v>
      </c>
      <c r="R404" s="80" t="str">
        <f>IF(Commande!AA414&lt;&gt;"",Commande!AA414,"")</f>
        <v/>
      </c>
      <c r="S404" s="60" t="str">
        <f>IF(Commande!AB414&lt;&gt;"",Commande!AB414,"")</f>
        <v/>
      </c>
      <c r="T404" s="60" t="str">
        <f>IF(Commande!AC414&lt;&gt;"",Commande!AC414,"")</f>
        <v/>
      </c>
      <c r="U404" s="60" t="str">
        <f>IF(Commande!AD414&lt;&gt;"",Commande!AD414,"")</f>
        <v/>
      </c>
    </row>
    <row r="405" spans="1:21" ht="20.100000000000001" customHeight="1">
      <c r="A405" s="61" t="str">
        <f>IF(Commande!A415&lt;&gt;"",Commande!A415,"")</f>
        <v/>
      </c>
      <c r="B405" s="62" t="str">
        <f>IF(Commande!B415&lt;&gt;"",Commande!B415,"")</f>
        <v>Rajout</v>
      </c>
      <c r="C405" s="62" t="str">
        <f>IF(Commande!C415&lt;&gt;"",Commande!C415,"")</f>
        <v/>
      </c>
      <c r="D405" s="63" t="str">
        <f>IF(Commande!D415&lt;&gt;"",Commande!D415,"")</f>
        <v/>
      </c>
      <c r="E405" s="63" t="str">
        <f>IF(Commande!E415&lt;&gt;"",Commande!E415,"")</f>
        <v/>
      </c>
      <c r="F405" s="64">
        <f>IF(Commande!G415&lt;&gt;"",Commande!G415,"")</f>
        <v>30</v>
      </c>
      <c r="G405" s="67" t="str">
        <f>IF(Commande!F415&lt;&gt;"",Commande!F415,"")</f>
        <v/>
      </c>
      <c r="H405" s="64" t="str">
        <f>IF(Commande!H415&lt;&gt;"",Commande!H415,"")</f>
        <v/>
      </c>
      <c r="I405" s="65" t="str">
        <f>IF(Commande!I415&lt;&gt;"",Commande!I415,"")</f>
        <v/>
      </c>
      <c r="J405" s="62" t="str">
        <f>IF(Commande!J415&lt;&gt;"",Commande!J415,"")</f>
        <v/>
      </c>
      <c r="K405" s="62" t="str">
        <f>IF(Commande!K415&lt;&gt;"",Commande!K415,"")</f>
        <v/>
      </c>
      <c r="L405" s="62" t="str">
        <f>IF(Commande!L415&lt;&gt;"",Commande!L415,"")</f>
        <v>M3</v>
      </c>
      <c r="M405" s="66">
        <f>IF(Commande!M415&lt;&gt;"",Commande!M415,"")</f>
        <v>406</v>
      </c>
      <c r="N405" s="66"/>
      <c r="O405" s="17">
        <f>IF(Commande!O415&lt;&gt;"",Commande!O415,"")</f>
        <v>0</v>
      </c>
      <c r="P405" s="17">
        <f>IF(Commande!P415&lt;&gt;"",Commande!P415,"")</f>
        <v>0</v>
      </c>
      <c r="Q405" s="17">
        <f>IF(Commande!Q415&lt;&gt;"",Commande!Q415,"")</f>
        <v>0</v>
      </c>
      <c r="R405" s="79" t="str">
        <f>IF(Commande!AA415&lt;&gt;"",Commande!AA415,"")</f>
        <v/>
      </c>
      <c r="S405" s="67" t="str">
        <f>IF(Commande!AB415&lt;&gt;"",Commande!AB415,"")</f>
        <v/>
      </c>
      <c r="T405" s="67" t="str">
        <f>IF(Commande!AC415&lt;&gt;"",Commande!AC415,"")</f>
        <v/>
      </c>
      <c r="U405" s="67" t="str">
        <f>IF(Commande!AD415&lt;&gt;"",Commande!AD415,"")</f>
        <v/>
      </c>
    </row>
    <row r="406" spans="1:21" ht="20.100000000000001" customHeight="1">
      <c r="A406" s="18" t="str">
        <f>IF(Commande!A416&lt;&gt;"",Commande!A416,"")</f>
        <v/>
      </c>
      <c r="B406" s="19" t="str">
        <f>IF(Commande!B416&lt;&gt;"",Commande!B416,"")</f>
        <v>Rajout</v>
      </c>
      <c r="C406" s="19" t="str">
        <f>IF(Commande!C416&lt;&gt;"",Commande!C416,"")</f>
        <v/>
      </c>
      <c r="D406" s="30" t="str">
        <f>IF(Commande!D416&lt;&gt;"",Commande!D416,"")</f>
        <v/>
      </c>
      <c r="E406" s="30" t="str">
        <f>IF(Commande!E416&lt;&gt;"",Commande!E416,"")</f>
        <v/>
      </c>
      <c r="F406" s="29">
        <f>IF(Commande!G416&lt;&gt;"",Commande!G416,"")</f>
        <v>30</v>
      </c>
      <c r="G406" s="60" t="str">
        <f>IF(Commande!F416&lt;&gt;"",Commande!F416,"")</f>
        <v/>
      </c>
      <c r="H406" s="29" t="str">
        <f>IF(Commande!H416&lt;&gt;"",Commande!H416,"")</f>
        <v/>
      </c>
      <c r="I406" s="34" t="str">
        <f>IF(Commande!I416&lt;&gt;"",Commande!I416,"")</f>
        <v/>
      </c>
      <c r="J406" s="19" t="str">
        <f>IF(Commande!J416&lt;&gt;"",Commande!J416,"")</f>
        <v/>
      </c>
      <c r="K406" s="19" t="str">
        <f>IF(Commande!K416&lt;&gt;"",Commande!K416,"")</f>
        <v/>
      </c>
      <c r="L406" s="19" t="str">
        <f>IF(Commande!L416&lt;&gt;"",Commande!L416,"")</f>
        <v>M3</v>
      </c>
      <c r="M406" s="24">
        <f>IF(Commande!M416&lt;&gt;"",Commande!M416,"")</f>
        <v>407</v>
      </c>
      <c r="N406" s="24"/>
      <c r="O406" s="17">
        <f>IF(Commande!O416&lt;&gt;"",Commande!O416,"")</f>
        <v>0</v>
      </c>
      <c r="P406" s="17">
        <f>IF(Commande!P416&lt;&gt;"",Commande!P416,"")</f>
        <v>0</v>
      </c>
      <c r="Q406" s="17">
        <f>IF(Commande!Q416&lt;&gt;"",Commande!Q416,"")</f>
        <v>0</v>
      </c>
      <c r="R406" s="80" t="str">
        <f>IF(Commande!AA416&lt;&gt;"",Commande!AA416,"")</f>
        <v/>
      </c>
      <c r="S406" s="60" t="str">
        <f>IF(Commande!AB416&lt;&gt;"",Commande!AB416,"")</f>
        <v/>
      </c>
      <c r="T406" s="60" t="str">
        <f>IF(Commande!AC416&lt;&gt;"",Commande!AC416,"")</f>
        <v/>
      </c>
      <c r="U406" s="60" t="str">
        <f>IF(Commande!AD416&lt;&gt;"",Commande!AD416,"")</f>
        <v/>
      </c>
    </row>
    <row r="407" spans="1:21" ht="20.100000000000001" customHeight="1">
      <c r="A407" s="61" t="str">
        <f>IF(Commande!A417&lt;&gt;"",Commande!A417,"")</f>
        <v/>
      </c>
      <c r="B407" s="62" t="str">
        <f>IF(Commande!B417&lt;&gt;"",Commande!B417,"")</f>
        <v>Rajout</v>
      </c>
      <c r="C407" s="62" t="str">
        <f>IF(Commande!C417&lt;&gt;"",Commande!C417,"")</f>
        <v/>
      </c>
      <c r="D407" s="63" t="str">
        <f>IF(Commande!D417&lt;&gt;"",Commande!D417,"")</f>
        <v/>
      </c>
      <c r="E407" s="63" t="str">
        <f>IF(Commande!E417&lt;&gt;"",Commande!E417,"")</f>
        <v/>
      </c>
      <c r="F407" s="64">
        <f>IF(Commande!G417&lt;&gt;"",Commande!G417,"")</f>
        <v>30</v>
      </c>
      <c r="G407" s="67" t="str">
        <f>IF(Commande!F417&lt;&gt;"",Commande!F417,"")</f>
        <v/>
      </c>
      <c r="H407" s="64" t="str">
        <f>IF(Commande!H417&lt;&gt;"",Commande!H417,"")</f>
        <v/>
      </c>
      <c r="I407" s="65" t="str">
        <f>IF(Commande!I417&lt;&gt;"",Commande!I417,"")</f>
        <v/>
      </c>
      <c r="J407" s="62" t="str">
        <f>IF(Commande!J417&lt;&gt;"",Commande!J417,"")</f>
        <v/>
      </c>
      <c r="K407" s="62" t="str">
        <f>IF(Commande!K417&lt;&gt;"",Commande!K417,"")</f>
        <v/>
      </c>
      <c r="L407" s="62" t="str">
        <f>IF(Commande!L417&lt;&gt;"",Commande!L417,"")</f>
        <v>M3</v>
      </c>
      <c r="M407" s="66">
        <f>IF(Commande!M417&lt;&gt;"",Commande!M417,"")</f>
        <v>408</v>
      </c>
      <c r="N407" s="66"/>
      <c r="O407" s="17">
        <f>IF(Commande!O417&lt;&gt;"",Commande!O417,"")</f>
        <v>0</v>
      </c>
      <c r="P407" s="17">
        <f>IF(Commande!P417&lt;&gt;"",Commande!P417,"")</f>
        <v>0</v>
      </c>
      <c r="Q407" s="17">
        <f>IF(Commande!Q417&lt;&gt;"",Commande!Q417,"")</f>
        <v>0</v>
      </c>
      <c r="R407" s="79" t="str">
        <f>IF(Commande!AA417&lt;&gt;"",Commande!AA417,"")</f>
        <v/>
      </c>
      <c r="S407" s="67" t="str">
        <f>IF(Commande!AB417&lt;&gt;"",Commande!AB417,"")</f>
        <v/>
      </c>
      <c r="T407" s="67" t="str">
        <f>IF(Commande!AC417&lt;&gt;"",Commande!AC417,"")</f>
        <v/>
      </c>
      <c r="U407" s="67" t="str">
        <f>IF(Commande!AD417&lt;&gt;"",Commande!AD417,"")</f>
        <v/>
      </c>
    </row>
    <row r="408" spans="1:21" ht="20.100000000000001" customHeight="1">
      <c r="A408" s="18" t="str">
        <f>IF(Commande!A418&lt;&gt;"",Commande!A418,"")</f>
        <v/>
      </c>
      <c r="B408" s="19" t="str">
        <f>IF(Commande!B418&lt;&gt;"",Commande!B418,"")</f>
        <v>Rajout</v>
      </c>
      <c r="C408" s="19" t="str">
        <f>IF(Commande!C418&lt;&gt;"",Commande!C418,"")</f>
        <v/>
      </c>
      <c r="D408" s="30" t="str">
        <f>IF(Commande!D418&lt;&gt;"",Commande!D418,"")</f>
        <v/>
      </c>
      <c r="E408" s="30" t="str">
        <f>IF(Commande!E418&lt;&gt;"",Commande!E418,"")</f>
        <v/>
      </c>
      <c r="F408" s="29">
        <f>IF(Commande!G418&lt;&gt;"",Commande!G418,"")</f>
        <v>30</v>
      </c>
      <c r="G408" s="60" t="str">
        <f>IF(Commande!F418&lt;&gt;"",Commande!F418,"")</f>
        <v/>
      </c>
      <c r="H408" s="29" t="str">
        <f>IF(Commande!H418&lt;&gt;"",Commande!H418,"")</f>
        <v/>
      </c>
      <c r="I408" s="34" t="str">
        <f>IF(Commande!I418&lt;&gt;"",Commande!I418,"")</f>
        <v/>
      </c>
      <c r="J408" s="19" t="str">
        <f>IF(Commande!J418&lt;&gt;"",Commande!J418,"")</f>
        <v/>
      </c>
      <c r="K408" s="19" t="str">
        <f>IF(Commande!K418&lt;&gt;"",Commande!K418,"")</f>
        <v/>
      </c>
      <c r="L408" s="19" t="str">
        <f>IF(Commande!L418&lt;&gt;"",Commande!L418,"")</f>
        <v>M3</v>
      </c>
      <c r="M408" s="24">
        <f>IF(Commande!M418&lt;&gt;"",Commande!M418,"")</f>
        <v>409</v>
      </c>
      <c r="N408" s="24"/>
      <c r="O408" s="17">
        <f>IF(Commande!O418&lt;&gt;"",Commande!O418,"")</f>
        <v>0</v>
      </c>
      <c r="P408" s="17">
        <f>IF(Commande!P418&lt;&gt;"",Commande!P418,"")</f>
        <v>0</v>
      </c>
      <c r="Q408" s="17">
        <f>IF(Commande!Q418&lt;&gt;"",Commande!Q418,"")</f>
        <v>0</v>
      </c>
      <c r="R408" s="80" t="str">
        <f>IF(Commande!AA418&lt;&gt;"",Commande!AA418,"")</f>
        <v/>
      </c>
      <c r="S408" s="60" t="str">
        <f>IF(Commande!AB418&lt;&gt;"",Commande!AB418,"")</f>
        <v/>
      </c>
      <c r="T408" s="60" t="str">
        <f>IF(Commande!AC418&lt;&gt;"",Commande!AC418,"")</f>
        <v/>
      </c>
      <c r="U408" s="60" t="str">
        <f>IF(Commande!AD418&lt;&gt;"",Commande!AD418,"")</f>
        <v/>
      </c>
    </row>
    <row r="409" spans="1:21" ht="20.100000000000001" customHeight="1">
      <c r="A409" s="61" t="str">
        <f>IF(Commande!A419&lt;&gt;"",Commande!A419,"")</f>
        <v/>
      </c>
      <c r="B409" s="62" t="str">
        <f>IF(Commande!B419&lt;&gt;"",Commande!B419,"")</f>
        <v>Rajout</v>
      </c>
      <c r="C409" s="62" t="str">
        <f>IF(Commande!C419&lt;&gt;"",Commande!C419,"")</f>
        <v/>
      </c>
      <c r="D409" s="63" t="str">
        <f>IF(Commande!D419&lt;&gt;"",Commande!D419,"")</f>
        <v/>
      </c>
      <c r="E409" s="63" t="str">
        <f>IF(Commande!E419&lt;&gt;"",Commande!E419,"")</f>
        <v/>
      </c>
      <c r="F409" s="64">
        <f>IF(Commande!G419&lt;&gt;"",Commande!G419,"")</f>
        <v>30</v>
      </c>
      <c r="G409" s="67" t="str">
        <f>IF(Commande!F419&lt;&gt;"",Commande!F419,"")</f>
        <v/>
      </c>
      <c r="H409" s="64" t="str">
        <f>IF(Commande!H419&lt;&gt;"",Commande!H419,"")</f>
        <v/>
      </c>
      <c r="I409" s="65" t="str">
        <f>IF(Commande!I419&lt;&gt;"",Commande!I419,"")</f>
        <v/>
      </c>
      <c r="J409" s="62" t="str">
        <f>IF(Commande!J419&lt;&gt;"",Commande!J419,"")</f>
        <v/>
      </c>
      <c r="K409" s="62" t="str">
        <f>IF(Commande!K419&lt;&gt;"",Commande!K419,"")</f>
        <v/>
      </c>
      <c r="L409" s="62" t="str">
        <f>IF(Commande!L419&lt;&gt;"",Commande!L419,"")</f>
        <v>M3</v>
      </c>
      <c r="M409" s="66">
        <f>IF(Commande!M419&lt;&gt;"",Commande!M419,"")</f>
        <v>410</v>
      </c>
      <c r="N409" s="66"/>
      <c r="O409" s="17">
        <f>IF(Commande!O419&lt;&gt;"",Commande!O419,"")</f>
        <v>0</v>
      </c>
      <c r="P409" s="17">
        <f>IF(Commande!P419&lt;&gt;"",Commande!P419,"")</f>
        <v>0</v>
      </c>
      <c r="Q409" s="17">
        <f>IF(Commande!Q419&lt;&gt;"",Commande!Q419,"")</f>
        <v>0</v>
      </c>
      <c r="R409" s="79" t="str">
        <f>IF(Commande!AA419&lt;&gt;"",Commande!AA419,"")</f>
        <v/>
      </c>
      <c r="S409" s="67" t="str">
        <f>IF(Commande!AB419&lt;&gt;"",Commande!AB419,"")</f>
        <v/>
      </c>
      <c r="T409" s="67" t="str">
        <f>IF(Commande!AC419&lt;&gt;"",Commande!AC419,"")</f>
        <v/>
      </c>
      <c r="U409" s="67" t="str">
        <f>IF(Commande!AD419&lt;&gt;"",Commande!AD419,"")</f>
        <v/>
      </c>
    </row>
    <row r="410" spans="1:21" ht="20.100000000000001" customHeight="1">
      <c r="A410" s="18" t="str">
        <f>IF(Commande!A420&lt;&gt;"",Commande!A420,"")</f>
        <v/>
      </c>
      <c r="B410" s="19" t="str">
        <f>IF(Commande!B420&lt;&gt;"",Commande!B420,"")</f>
        <v>Rajout</v>
      </c>
      <c r="C410" s="19" t="str">
        <f>IF(Commande!C420&lt;&gt;"",Commande!C420,"")</f>
        <v/>
      </c>
      <c r="D410" s="30" t="str">
        <f>IF(Commande!D420&lt;&gt;"",Commande!D420,"")</f>
        <v/>
      </c>
      <c r="E410" s="30" t="str">
        <f>IF(Commande!E420&lt;&gt;"",Commande!E420,"")</f>
        <v/>
      </c>
      <c r="F410" s="29">
        <f>IF(Commande!G420&lt;&gt;"",Commande!G420,"")</f>
        <v>30</v>
      </c>
      <c r="G410" s="60" t="str">
        <f>IF(Commande!F420&lt;&gt;"",Commande!F420,"")</f>
        <v/>
      </c>
      <c r="H410" s="29" t="str">
        <f>IF(Commande!H420&lt;&gt;"",Commande!H420,"")</f>
        <v/>
      </c>
      <c r="I410" s="34" t="str">
        <f>IF(Commande!I420&lt;&gt;"",Commande!I420,"")</f>
        <v/>
      </c>
      <c r="J410" s="19" t="str">
        <f>IF(Commande!J420&lt;&gt;"",Commande!J420,"")</f>
        <v/>
      </c>
      <c r="K410" s="19" t="str">
        <f>IF(Commande!K420&lt;&gt;"",Commande!K420,"")</f>
        <v/>
      </c>
      <c r="L410" s="19" t="str">
        <f>IF(Commande!L420&lt;&gt;"",Commande!L420,"")</f>
        <v>M3</v>
      </c>
      <c r="M410" s="24">
        <f>IF(Commande!M420&lt;&gt;"",Commande!M420,"")</f>
        <v>411</v>
      </c>
      <c r="N410" s="24"/>
      <c r="O410" s="17">
        <f>IF(Commande!O420&lt;&gt;"",Commande!O420,"")</f>
        <v>0</v>
      </c>
      <c r="P410" s="17">
        <f>IF(Commande!P420&lt;&gt;"",Commande!P420,"")</f>
        <v>0</v>
      </c>
      <c r="Q410" s="17">
        <f>IF(Commande!Q420&lt;&gt;"",Commande!Q420,"")</f>
        <v>0</v>
      </c>
      <c r="R410" s="80" t="str">
        <f>IF(Commande!AA420&lt;&gt;"",Commande!AA420,"")</f>
        <v/>
      </c>
      <c r="S410" s="60" t="str">
        <f>IF(Commande!AB420&lt;&gt;"",Commande!AB420,"")</f>
        <v/>
      </c>
      <c r="T410" s="60" t="str">
        <f>IF(Commande!AC420&lt;&gt;"",Commande!AC420,"")</f>
        <v/>
      </c>
      <c r="U410" s="60" t="str">
        <f>IF(Commande!AD420&lt;&gt;"",Commande!AD420,"")</f>
        <v/>
      </c>
    </row>
    <row r="411" spans="1:21" ht="20.100000000000001" customHeight="1">
      <c r="A411" s="61" t="str">
        <f>IF(Commande!A421&lt;&gt;"",Commande!A421,"")</f>
        <v/>
      </c>
      <c r="B411" s="62" t="str">
        <f>IF(Commande!B421&lt;&gt;"",Commande!B421,"")</f>
        <v>Rajout</v>
      </c>
      <c r="C411" s="62" t="str">
        <f>IF(Commande!C421&lt;&gt;"",Commande!C421,"")</f>
        <v/>
      </c>
      <c r="D411" s="63" t="str">
        <f>IF(Commande!D421&lt;&gt;"",Commande!D421,"")</f>
        <v/>
      </c>
      <c r="E411" s="63" t="str">
        <f>IF(Commande!E421&lt;&gt;"",Commande!E421,"")</f>
        <v/>
      </c>
      <c r="F411" s="64">
        <f>IF(Commande!G421&lt;&gt;"",Commande!G421,"")</f>
        <v>30</v>
      </c>
      <c r="G411" s="67" t="str">
        <f>IF(Commande!F421&lt;&gt;"",Commande!F421,"")</f>
        <v/>
      </c>
      <c r="H411" s="64" t="str">
        <f>IF(Commande!H421&lt;&gt;"",Commande!H421,"")</f>
        <v/>
      </c>
      <c r="I411" s="65" t="str">
        <f>IF(Commande!I421&lt;&gt;"",Commande!I421,"")</f>
        <v/>
      </c>
      <c r="J411" s="62" t="str">
        <f>IF(Commande!J421&lt;&gt;"",Commande!J421,"")</f>
        <v/>
      </c>
      <c r="K411" s="62" t="str">
        <f>IF(Commande!K421&lt;&gt;"",Commande!K421,"")</f>
        <v/>
      </c>
      <c r="L411" s="62" t="str">
        <f>IF(Commande!L421&lt;&gt;"",Commande!L421,"")</f>
        <v>M3</v>
      </c>
      <c r="M411" s="66">
        <f>IF(Commande!M421&lt;&gt;"",Commande!M421,"")</f>
        <v>412</v>
      </c>
      <c r="N411" s="66"/>
      <c r="O411" s="17">
        <f>IF(Commande!O421&lt;&gt;"",Commande!O421,"")</f>
        <v>0</v>
      </c>
      <c r="P411" s="17">
        <f>IF(Commande!P421&lt;&gt;"",Commande!P421,"")</f>
        <v>0</v>
      </c>
      <c r="Q411" s="17">
        <f>IF(Commande!Q421&lt;&gt;"",Commande!Q421,"")</f>
        <v>0</v>
      </c>
      <c r="R411" s="79" t="str">
        <f>IF(Commande!AA421&lt;&gt;"",Commande!AA421,"")</f>
        <v/>
      </c>
      <c r="S411" s="67" t="str">
        <f>IF(Commande!AB421&lt;&gt;"",Commande!AB421,"")</f>
        <v/>
      </c>
      <c r="T411" s="67" t="str">
        <f>IF(Commande!AC421&lt;&gt;"",Commande!AC421,"")</f>
        <v/>
      </c>
      <c r="U411" s="67" t="str">
        <f>IF(Commande!AD421&lt;&gt;"",Commande!AD421,"")</f>
        <v/>
      </c>
    </row>
    <row r="412" spans="1:21" ht="20.100000000000001" customHeight="1">
      <c r="A412" s="18" t="str">
        <f>IF(Commande!A422&lt;&gt;"",Commande!A422,"")</f>
        <v/>
      </c>
      <c r="B412" s="19" t="str">
        <f>IF(Commande!B422&lt;&gt;"",Commande!B422,"")</f>
        <v>Rajout</v>
      </c>
      <c r="C412" s="19" t="str">
        <f>IF(Commande!C422&lt;&gt;"",Commande!C422,"")</f>
        <v/>
      </c>
      <c r="D412" s="30" t="str">
        <f>IF(Commande!D422&lt;&gt;"",Commande!D422,"")</f>
        <v/>
      </c>
      <c r="E412" s="30" t="str">
        <f>IF(Commande!E422&lt;&gt;"",Commande!E422,"")</f>
        <v/>
      </c>
      <c r="F412" s="29">
        <f>IF(Commande!G422&lt;&gt;"",Commande!G422,"")</f>
        <v>30</v>
      </c>
      <c r="G412" s="60" t="str">
        <f>IF(Commande!F422&lt;&gt;"",Commande!F422,"")</f>
        <v/>
      </c>
      <c r="H412" s="29" t="str">
        <f>IF(Commande!H422&lt;&gt;"",Commande!H422,"")</f>
        <v/>
      </c>
      <c r="I412" s="34" t="str">
        <f>IF(Commande!I422&lt;&gt;"",Commande!I422,"")</f>
        <v/>
      </c>
      <c r="J412" s="19" t="str">
        <f>IF(Commande!J422&lt;&gt;"",Commande!J422,"")</f>
        <v/>
      </c>
      <c r="K412" s="19" t="str">
        <f>IF(Commande!K422&lt;&gt;"",Commande!K422,"")</f>
        <v/>
      </c>
      <c r="L412" s="19" t="str">
        <f>IF(Commande!L422&lt;&gt;"",Commande!L422,"")</f>
        <v>M3</v>
      </c>
      <c r="M412" s="24">
        <f>IF(Commande!M422&lt;&gt;"",Commande!M422,"")</f>
        <v>413</v>
      </c>
      <c r="N412" s="24"/>
      <c r="O412" s="17">
        <f>IF(Commande!O422&lt;&gt;"",Commande!O422,"")</f>
        <v>0</v>
      </c>
      <c r="P412" s="17">
        <f>IF(Commande!P422&lt;&gt;"",Commande!P422,"")</f>
        <v>0</v>
      </c>
      <c r="Q412" s="17">
        <f>IF(Commande!Q422&lt;&gt;"",Commande!Q422,"")</f>
        <v>0</v>
      </c>
      <c r="R412" s="80" t="str">
        <f>IF(Commande!AA422&lt;&gt;"",Commande!AA422,"")</f>
        <v/>
      </c>
      <c r="S412" s="60" t="str">
        <f>IF(Commande!AB422&lt;&gt;"",Commande!AB422,"")</f>
        <v/>
      </c>
      <c r="T412" s="60" t="str">
        <f>IF(Commande!AC422&lt;&gt;"",Commande!AC422,"")</f>
        <v/>
      </c>
      <c r="U412" s="60" t="str">
        <f>IF(Commande!AD422&lt;&gt;"",Commande!AD422,"")</f>
        <v/>
      </c>
    </row>
    <row r="413" spans="1:21" ht="20.100000000000001" customHeight="1">
      <c r="B413"/>
      <c r="D413"/>
      <c r="E413"/>
      <c r="F413"/>
      <c r="G413"/>
      <c r="H413"/>
      <c r="I413"/>
    </row>
    <row r="414" spans="1:21" ht="20.100000000000001" customHeight="1">
      <c r="B414"/>
      <c r="D414"/>
      <c r="E414"/>
      <c r="F414"/>
      <c r="G414"/>
      <c r="H414"/>
      <c r="I414"/>
    </row>
    <row r="415" spans="1:21" ht="20.100000000000001" customHeight="1">
      <c r="B415"/>
      <c r="D415"/>
      <c r="E415"/>
      <c r="F415"/>
      <c r="G415"/>
      <c r="H415"/>
      <c r="I415"/>
    </row>
    <row r="416" spans="1:21" ht="20.100000000000001" customHeight="1">
      <c r="B416"/>
      <c r="D416"/>
      <c r="E416"/>
      <c r="F416"/>
      <c r="G416"/>
      <c r="H416"/>
      <c r="I416"/>
    </row>
    <row r="417" customFormat="1" ht="20.100000000000001" customHeight="1"/>
    <row r="418" customFormat="1" ht="20.100000000000001" customHeight="1"/>
    <row r="419" customFormat="1" ht="20.100000000000001" customHeight="1"/>
    <row r="420" customFormat="1" ht="20.100000000000001" customHeight="1"/>
    <row r="421" customFormat="1" ht="20.100000000000001" customHeight="1"/>
    <row r="422" customFormat="1" ht="20.100000000000001" customHeight="1"/>
    <row r="423" customFormat="1" ht="20.100000000000001" customHeight="1"/>
    <row r="424" customFormat="1" ht="20.100000000000001" customHeight="1"/>
    <row r="425" customFormat="1" ht="20.100000000000001" customHeight="1"/>
    <row r="426" customFormat="1" ht="20.100000000000001" customHeight="1"/>
    <row r="427" customFormat="1" ht="20.100000000000001" customHeight="1"/>
    <row r="428" customFormat="1" ht="20.100000000000001" customHeight="1"/>
    <row r="429" customFormat="1" ht="20.100000000000001" customHeight="1"/>
    <row r="430" customFormat="1" ht="20.100000000000001" customHeight="1"/>
    <row r="431" customFormat="1" ht="20.100000000000001" customHeight="1"/>
    <row r="432" customFormat="1" ht="20.100000000000001" customHeight="1"/>
    <row r="433" customFormat="1" ht="20.100000000000001" customHeight="1"/>
    <row r="434" customFormat="1" ht="20.100000000000001" customHeight="1"/>
    <row r="435" customFormat="1" ht="20.100000000000001" customHeight="1"/>
    <row r="436" customFormat="1" ht="20.100000000000001" customHeight="1"/>
    <row r="437" customFormat="1" ht="20.100000000000001" customHeight="1"/>
    <row r="438" customFormat="1" ht="20.100000000000001" customHeight="1"/>
    <row r="439" customFormat="1" ht="20.100000000000001" customHeight="1"/>
    <row r="440" customFormat="1" ht="20.100000000000001" customHeight="1"/>
    <row r="441" customFormat="1" ht="20.100000000000001" customHeight="1"/>
    <row r="442" customFormat="1" ht="20.100000000000001" customHeight="1"/>
    <row r="443" customFormat="1" ht="20.100000000000001" customHeight="1"/>
    <row r="444" customFormat="1" ht="20.100000000000001" customHeight="1"/>
    <row r="445" customFormat="1" ht="20.100000000000001" customHeight="1"/>
    <row r="446" customFormat="1" ht="20.100000000000001" customHeight="1"/>
    <row r="447" customFormat="1" ht="20.100000000000001" customHeight="1"/>
    <row r="448" customFormat="1" ht="20.100000000000001" customHeight="1"/>
    <row r="449" customFormat="1" ht="20.100000000000001" customHeight="1"/>
    <row r="450" customFormat="1" ht="20.100000000000001" customHeight="1"/>
    <row r="451" customFormat="1" ht="20.100000000000001" customHeight="1"/>
    <row r="452" customFormat="1" ht="20.100000000000001" customHeight="1"/>
    <row r="453" customFormat="1" ht="20.100000000000001" customHeight="1"/>
    <row r="454" customFormat="1" ht="20.100000000000001" customHeight="1"/>
    <row r="455" customFormat="1" ht="20.100000000000001" customHeight="1"/>
    <row r="456" customFormat="1" ht="20.100000000000001" customHeight="1"/>
    <row r="457" customFormat="1" ht="20.100000000000001" customHeight="1"/>
    <row r="458" customFormat="1" ht="20.100000000000001" customHeight="1"/>
    <row r="459" customFormat="1" ht="20.100000000000001" customHeight="1"/>
    <row r="460" customFormat="1" ht="20.100000000000001" customHeight="1"/>
    <row r="461" customFormat="1" ht="20.100000000000001" customHeight="1"/>
    <row r="462" customFormat="1" ht="20.100000000000001" customHeight="1"/>
    <row r="463" customFormat="1" ht="20.100000000000001" customHeight="1"/>
    <row r="464" customFormat="1" ht="20.100000000000001" customHeight="1"/>
    <row r="465" customFormat="1" ht="20.100000000000001" customHeight="1"/>
    <row r="466" customFormat="1" ht="20.100000000000001" customHeight="1"/>
    <row r="467" customFormat="1" ht="20.100000000000001" customHeight="1"/>
    <row r="468" customFormat="1" ht="20.100000000000001" customHeight="1"/>
    <row r="469" customFormat="1" ht="20.100000000000001" customHeight="1"/>
    <row r="470" customFormat="1" ht="20.100000000000001" customHeight="1"/>
    <row r="471" customFormat="1" ht="20.100000000000001" customHeight="1"/>
    <row r="472" customFormat="1" ht="20.100000000000001" customHeight="1"/>
    <row r="473" customFormat="1" ht="20.100000000000001" customHeight="1"/>
    <row r="474" customFormat="1" ht="20.100000000000001" customHeight="1"/>
    <row r="475" customFormat="1" ht="20.100000000000001" customHeight="1"/>
    <row r="476" customFormat="1" ht="20.100000000000001" customHeight="1"/>
    <row r="477" customFormat="1" ht="20.100000000000001" customHeight="1"/>
    <row r="478" customFormat="1" ht="20.100000000000001" customHeight="1"/>
    <row r="479" customFormat="1" ht="20.100000000000001" customHeight="1"/>
    <row r="480" customFormat="1" ht="20.100000000000001" customHeight="1"/>
    <row r="481" customFormat="1" ht="20.100000000000001" customHeight="1"/>
    <row r="482" customFormat="1" ht="20.100000000000001" customHeight="1"/>
    <row r="483" customFormat="1" ht="20.100000000000001" customHeight="1"/>
    <row r="484" customFormat="1" ht="20.100000000000001" customHeight="1"/>
    <row r="485" customFormat="1" ht="20.100000000000001" customHeight="1"/>
    <row r="486" customFormat="1" ht="20.100000000000001" customHeight="1"/>
    <row r="487" customFormat="1" ht="20.100000000000001" customHeight="1"/>
    <row r="488" customFormat="1" ht="20.100000000000001" customHeight="1"/>
    <row r="489" customFormat="1" ht="20.100000000000001" customHeight="1"/>
    <row r="490" customFormat="1" ht="20.100000000000001" customHeight="1"/>
    <row r="491" customFormat="1" ht="20.100000000000001" customHeight="1"/>
    <row r="492" customFormat="1" ht="20.100000000000001" customHeight="1"/>
    <row r="493" customFormat="1" ht="20.100000000000001" customHeight="1"/>
    <row r="494" customFormat="1" ht="20.100000000000001" customHeight="1"/>
    <row r="495" customFormat="1" ht="20.100000000000001" customHeight="1"/>
    <row r="496" customFormat="1" ht="20.100000000000001" customHeight="1"/>
    <row r="497" customFormat="1" ht="20.100000000000001" customHeight="1"/>
    <row r="498" customFormat="1" ht="20.100000000000001" customHeight="1"/>
    <row r="499" customFormat="1" ht="20.100000000000001" customHeight="1"/>
    <row r="500" customFormat="1" ht="20.100000000000001" customHeight="1"/>
    <row r="501" customFormat="1" ht="20.100000000000001" customHeight="1"/>
    <row r="502" customFormat="1" ht="20.100000000000001" customHeight="1"/>
    <row r="503" customFormat="1" ht="20.100000000000001" customHeight="1"/>
    <row r="504" customFormat="1" ht="20.100000000000001" customHeight="1"/>
    <row r="505" customFormat="1" ht="20.100000000000001" customHeight="1"/>
    <row r="506" customFormat="1" ht="20.100000000000001" customHeight="1"/>
    <row r="507" customFormat="1" ht="20.100000000000001" customHeight="1"/>
    <row r="508" customFormat="1" ht="20.100000000000001" customHeight="1"/>
    <row r="509" customFormat="1" ht="20.100000000000001" customHeight="1"/>
    <row r="510" customFormat="1" ht="20.100000000000001" customHeight="1"/>
    <row r="511" customFormat="1" ht="20.100000000000001" customHeight="1"/>
    <row r="512" customFormat="1" ht="20.100000000000001" customHeight="1"/>
    <row r="513" customFormat="1" ht="20.100000000000001" customHeight="1"/>
    <row r="514" customFormat="1" ht="20.100000000000001" customHeight="1"/>
    <row r="515" customFormat="1" ht="20.100000000000001" customHeight="1"/>
    <row r="516" customFormat="1" ht="20.100000000000001" customHeight="1"/>
    <row r="517" customFormat="1" ht="20.100000000000001" customHeight="1"/>
    <row r="518" customFormat="1" ht="20.100000000000001" customHeight="1"/>
    <row r="519" customFormat="1" ht="20.100000000000001" customHeight="1"/>
    <row r="520" customFormat="1" ht="20.100000000000001" customHeight="1"/>
    <row r="521" customFormat="1" ht="20.100000000000001" customHeight="1"/>
    <row r="522" customFormat="1" ht="20.100000000000001" customHeight="1"/>
    <row r="523" customFormat="1" ht="20.100000000000001" customHeight="1"/>
    <row r="524" customFormat="1" ht="20.100000000000001" customHeight="1"/>
    <row r="525" customFormat="1" ht="20.100000000000001" customHeight="1"/>
    <row r="526" customFormat="1" ht="20.100000000000001" customHeight="1"/>
    <row r="527" customFormat="1" ht="20.100000000000001" customHeight="1"/>
    <row r="528" customFormat="1" ht="20.100000000000001" customHeight="1"/>
    <row r="529" customFormat="1" ht="20.100000000000001" customHeight="1"/>
    <row r="530" customFormat="1" ht="20.100000000000001" customHeight="1"/>
    <row r="531" customFormat="1" ht="20.100000000000001" customHeight="1"/>
    <row r="532" customFormat="1" ht="20.100000000000001" customHeight="1"/>
    <row r="533" customFormat="1" ht="20.100000000000001" customHeight="1"/>
    <row r="534" customFormat="1" ht="20.100000000000001" customHeight="1"/>
    <row r="535" customFormat="1" ht="20.100000000000001" customHeight="1"/>
    <row r="536" customFormat="1" ht="20.100000000000001" customHeight="1"/>
    <row r="537" customFormat="1" ht="20.100000000000001" customHeight="1"/>
    <row r="538" customFormat="1" ht="20.100000000000001" customHeight="1"/>
    <row r="539" customFormat="1" ht="20.100000000000001" customHeight="1"/>
    <row r="540" customFormat="1" ht="20.100000000000001" customHeight="1"/>
    <row r="541" customFormat="1" ht="20.100000000000001" customHeight="1"/>
    <row r="542" customFormat="1" ht="20.100000000000001" customHeight="1"/>
    <row r="543" customFormat="1" ht="20.100000000000001" customHeight="1"/>
    <row r="544" customFormat="1" ht="20.100000000000001" customHeight="1"/>
    <row r="545" customFormat="1" ht="20.100000000000001" customHeight="1"/>
    <row r="546" customFormat="1" ht="20.100000000000001" customHeight="1"/>
    <row r="547" customFormat="1" ht="20.100000000000001" customHeight="1"/>
    <row r="548" customFormat="1" ht="20.100000000000001" customHeight="1"/>
    <row r="549" customFormat="1" ht="20.100000000000001" customHeight="1"/>
    <row r="550" customFormat="1" ht="20.100000000000001" customHeight="1"/>
    <row r="551" customFormat="1" ht="20.100000000000001" customHeight="1"/>
    <row r="552" customFormat="1" ht="20.100000000000001" customHeight="1"/>
    <row r="553" customFormat="1" ht="20.100000000000001" customHeight="1"/>
    <row r="554" customFormat="1" ht="20.100000000000001" customHeight="1"/>
    <row r="555" customFormat="1" ht="20.100000000000001" customHeight="1"/>
    <row r="556" customFormat="1" ht="20.100000000000001" customHeight="1"/>
    <row r="557" customFormat="1" ht="20.100000000000001" customHeight="1"/>
    <row r="558" customFormat="1" ht="20.100000000000001" customHeight="1"/>
    <row r="559" customFormat="1" ht="20.100000000000001" customHeight="1"/>
    <row r="560" customFormat="1" ht="20.100000000000001" customHeight="1"/>
    <row r="561" customFormat="1" ht="20.100000000000001" customHeight="1"/>
    <row r="562" customFormat="1" ht="20.100000000000001" customHeight="1"/>
    <row r="563" customFormat="1" ht="20.100000000000001" customHeight="1"/>
    <row r="564" customFormat="1" ht="20.100000000000001" customHeight="1"/>
    <row r="565" customFormat="1" ht="20.100000000000001" customHeight="1"/>
    <row r="566" customFormat="1" ht="20.100000000000001" customHeight="1"/>
    <row r="567" customFormat="1" ht="20.100000000000001" customHeight="1"/>
    <row r="568" customFormat="1" ht="20.100000000000001" customHeight="1"/>
    <row r="569" customFormat="1" ht="20.100000000000001" customHeight="1"/>
    <row r="570" customFormat="1" ht="20.100000000000001" customHeight="1"/>
    <row r="571" customFormat="1" ht="20.100000000000001" customHeight="1"/>
    <row r="572" customFormat="1" ht="20.100000000000001" customHeight="1"/>
    <row r="573" customFormat="1" ht="20.100000000000001" customHeight="1"/>
    <row r="574" customFormat="1" ht="20.100000000000001" customHeight="1"/>
    <row r="575" customFormat="1" ht="20.100000000000001" customHeight="1"/>
    <row r="576" customFormat="1" ht="20.100000000000001" customHeight="1"/>
    <row r="577" customFormat="1" ht="20.100000000000001" customHeight="1"/>
    <row r="578" customFormat="1" ht="20.100000000000001" customHeight="1"/>
    <row r="579" customFormat="1" ht="20.100000000000001" customHeight="1"/>
    <row r="580" customFormat="1" ht="20.100000000000001" customHeight="1"/>
    <row r="581" customFormat="1" ht="20.100000000000001" customHeight="1"/>
    <row r="582" customFormat="1" ht="20.100000000000001" customHeight="1"/>
    <row r="583" customFormat="1" ht="20.100000000000001" customHeight="1"/>
    <row r="584" customFormat="1" ht="20.100000000000001" customHeight="1"/>
    <row r="585" customFormat="1" ht="20.100000000000001" customHeight="1"/>
    <row r="586" customFormat="1" ht="20.100000000000001" customHeight="1"/>
    <row r="587" customFormat="1" ht="20.100000000000001" customHeight="1"/>
    <row r="588" customFormat="1" ht="20.100000000000001" customHeight="1"/>
    <row r="589" customFormat="1" ht="20.100000000000001" customHeight="1"/>
    <row r="590" customFormat="1" ht="20.100000000000001" customHeight="1"/>
    <row r="591" customFormat="1" ht="20.100000000000001" customHeight="1"/>
    <row r="592" customFormat="1" ht="20.100000000000001" customHeight="1"/>
    <row r="593" customFormat="1" ht="20.100000000000001" customHeight="1"/>
    <row r="594" customFormat="1" ht="20.100000000000001" customHeight="1"/>
    <row r="595" customFormat="1" ht="20.100000000000001" customHeight="1"/>
    <row r="596" customFormat="1" ht="20.100000000000001" customHeight="1"/>
    <row r="597" customFormat="1" ht="20.100000000000001" customHeight="1"/>
    <row r="598" customFormat="1" ht="20.100000000000001" customHeight="1"/>
    <row r="599" customFormat="1" ht="20.100000000000001" customHeight="1"/>
    <row r="600" customFormat="1" ht="20.100000000000001" customHeight="1"/>
    <row r="601" customFormat="1" ht="20.100000000000001" customHeight="1"/>
    <row r="602" customFormat="1" ht="20.100000000000001" customHeight="1"/>
    <row r="603" customFormat="1" ht="20.100000000000001" customHeight="1"/>
    <row r="604" customFormat="1" ht="20.100000000000001" customHeight="1"/>
    <row r="605" customFormat="1" ht="20.100000000000001" customHeight="1"/>
    <row r="606" customFormat="1" ht="20.100000000000001" customHeight="1"/>
    <row r="607" customFormat="1" ht="20.100000000000001" customHeight="1"/>
    <row r="608" customFormat="1" ht="20.100000000000001" customHeight="1"/>
    <row r="609" customFormat="1" ht="20.100000000000001" customHeight="1"/>
    <row r="610" customFormat="1" ht="20.100000000000001" customHeight="1"/>
    <row r="611" customFormat="1" ht="20.100000000000001" customHeight="1"/>
    <row r="612" customFormat="1" ht="20.100000000000001" customHeight="1"/>
    <row r="613" customFormat="1" ht="20.100000000000001" customHeight="1"/>
    <row r="614" customFormat="1" ht="20.100000000000001" customHeight="1"/>
    <row r="615" customFormat="1" ht="20.100000000000001" customHeight="1"/>
    <row r="616" customFormat="1" ht="20.100000000000001" customHeight="1"/>
    <row r="617" customFormat="1" ht="20.100000000000001" customHeight="1"/>
    <row r="618" customFormat="1" ht="20.100000000000001" customHeight="1"/>
    <row r="619" customFormat="1" ht="20.100000000000001" customHeight="1"/>
    <row r="620" customFormat="1" ht="20.100000000000001" customHeight="1"/>
    <row r="621" customFormat="1" ht="20.100000000000001" customHeight="1"/>
    <row r="622" customFormat="1" ht="20.100000000000001" customHeight="1"/>
    <row r="623" customFormat="1" ht="20.100000000000001" customHeight="1"/>
    <row r="624" customFormat="1" ht="20.100000000000001" customHeight="1"/>
    <row r="625" customFormat="1" ht="20.100000000000001" customHeight="1"/>
    <row r="626" customFormat="1" ht="20.100000000000001" customHeight="1"/>
    <row r="627" customFormat="1" ht="20.100000000000001" customHeight="1"/>
    <row r="628" customFormat="1" ht="20.100000000000001" customHeight="1"/>
    <row r="629" customFormat="1" ht="20.100000000000001" customHeight="1"/>
    <row r="630" customFormat="1" ht="20.100000000000001" customHeight="1"/>
    <row r="631" customFormat="1" ht="20.100000000000001" customHeight="1"/>
    <row r="632" customFormat="1" ht="20.100000000000001" customHeight="1"/>
    <row r="633" customFormat="1" ht="20.100000000000001" customHeight="1"/>
    <row r="634" customFormat="1" ht="20.100000000000001" customHeight="1"/>
    <row r="635" customFormat="1" ht="20.100000000000001" customHeight="1"/>
    <row r="636" customFormat="1" ht="20.100000000000001" customHeight="1"/>
    <row r="637" customFormat="1" ht="20.100000000000001" customHeight="1"/>
    <row r="638" customFormat="1" ht="20.100000000000001" customHeight="1"/>
    <row r="639" customFormat="1" ht="20.100000000000001" customHeight="1"/>
    <row r="640" customFormat="1" ht="20.100000000000001" customHeight="1"/>
    <row r="641" customFormat="1" ht="20.100000000000001" customHeight="1"/>
    <row r="642" customFormat="1" ht="20.100000000000001" customHeight="1"/>
    <row r="643" customFormat="1" ht="20.100000000000001" customHeight="1"/>
    <row r="644" customFormat="1" ht="20.100000000000001" customHeight="1"/>
    <row r="645" customFormat="1" ht="20.100000000000001" customHeight="1"/>
    <row r="646" customFormat="1" ht="20.100000000000001" customHeight="1"/>
    <row r="647" customFormat="1" ht="20.100000000000001" customHeight="1"/>
    <row r="648" customFormat="1" ht="20.100000000000001" customHeight="1"/>
    <row r="649" customFormat="1" ht="20.100000000000001" customHeight="1"/>
    <row r="650" customFormat="1" ht="20.100000000000001" customHeight="1"/>
    <row r="651" customFormat="1" ht="20.100000000000001" customHeight="1"/>
    <row r="652" customFormat="1" ht="20.100000000000001" customHeight="1"/>
    <row r="653" customFormat="1" ht="20.100000000000001" customHeight="1"/>
    <row r="654" customFormat="1" ht="20.100000000000001" customHeight="1"/>
    <row r="655" customFormat="1" ht="20.100000000000001" customHeight="1"/>
    <row r="656" customFormat="1" ht="20.100000000000001" customHeight="1"/>
    <row r="657" customFormat="1" ht="20.100000000000001" customHeight="1"/>
    <row r="658" customFormat="1" ht="20.100000000000001" customHeight="1"/>
    <row r="659" customFormat="1" ht="20.100000000000001" customHeight="1"/>
    <row r="660" customFormat="1" ht="20.100000000000001" customHeight="1"/>
    <row r="661" customFormat="1" ht="20.100000000000001" customHeight="1"/>
    <row r="662" customFormat="1" ht="20.100000000000001" customHeight="1"/>
    <row r="663" customFormat="1" ht="20.100000000000001" customHeight="1"/>
    <row r="664" customFormat="1" ht="20.100000000000001" customHeight="1"/>
    <row r="665" customFormat="1" ht="20.100000000000001" customHeight="1"/>
    <row r="666" customFormat="1" ht="20.100000000000001" customHeight="1"/>
    <row r="667" customFormat="1" ht="20.100000000000001" customHeight="1"/>
    <row r="668" customFormat="1" ht="20.100000000000001" customHeight="1"/>
    <row r="669" customFormat="1" ht="20.100000000000001" customHeight="1"/>
    <row r="670" customFormat="1" ht="20.100000000000001" customHeight="1"/>
    <row r="671" customFormat="1" ht="20.100000000000001" customHeight="1"/>
    <row r="672" customFormat="1" ht="20.100000000000001" customHeight="1"/>
    <row r="673" customFormat="1" ht="20.100000000000001" customHeight="1"/>
    <row r="674" customFormat="1" ht="20.100000000000001" customHeight="1"/>
    <row r="675" customFormat="1" ht="20.100000000000001" customHeight="1"/>
    <row r="676" customFormat="1" ht="20.100000000000001" customHeight="1"/>
    <row r="677" customFormat="1" ht="20.100000000000001" customHeight="1"/>
    <row r="678" customFormat="1" ht="20.100000000000001" customHeight="1"/>
    <row r="679" customFormat="1" ht="20.100000000000001" customHeight="1"/>
    <row r="680" customFormat="1" ht="20.100000000000001" customHeight="1"/>
    <row r="681" customFormat="1" ht="20.100000000000001" customHeight="1"/>
    <row r="682" customFormat="1" ht="20.100000000000001" customHeight="1"/>
    <row r="683" customFormat="1" ht="20.100000000000001" customHeight="1"/>
    <row r="684" customFormat="1" ht="20.100000000000001" customHeight="1"/>
    <row r="685" customFormat="1" ht="20.100000000000001" customHeight="1"/>
    <row r="686" customFormat="1" ht="20.100000000000001" customHeight="1"/>
    <row r="687" customFormat="1" ht="20.100000000000001" customHeight="1"/>
    <row r="688" customFormat="1" ht="20.100000000000001" customHeight="1"/>
    <row r="689" customFormat="1" ht="20.100000000000001" customHeight="1"/>
    <row r="690" customFormat="1" ht="20.100000000000001" customHeight="1"/>
    <row r="691" customFormat="1" ht="20.100000000000001" customHeight="1"/>
    <row r="692" customFormat="1" ht="20.100000000000001" customHeight="1"/>
    <row r="693" customFormat="1" ht="20.100000000000001" customHeight="1"/>
    <row r="694" customFormat="1" ht="20.100000000000001" customHeight="1"/>
    <row r="695" customFormat="1" ht="20.100000000000001" customHeight="1"/>
    <row r="696" customFormat="1" ht="20.100000000000001" customHeight="1"/>
    <row r="697" customFormat="1" ht="20.100000000000001" customHeight="1"/>
    <row r="698" customFormat="1" ht="20.100000000000001" customHeight="1"/>
    <row r="699" customFormat="1" ht="20.100000000000001" customHeight="1"/>
    <row r="700" customFormat="1" ht="20.100000000000001" customHeight="1"/>
    <row r="701" customFormat="1" ht="20.100000000000001" customHeight="1"/>
    <row r="702" customFormat="1" ht="20.100000000000001" customHeight="1"/>
    <row r="703" customFormat="1" ht="20.100000000000001" customHeight="1"/>
    <row r="704" customFormat="1" ht="20.100000000000001" customHeight="1"/>
    <row r="705" customFormat="1" ht="20.100000000000001" customHeight="1"/>
    <row r="706" customFormat="1" ht="20.100000000000001" customHeight="1"/>
    <row r="707" customFormat="1" ht="20.100000000000001" customHeight="1"/>
    <row r="708" customFormat="1" ht="20.100000000000001" customHeight="1"/>
    <row r="709" customFormat="1" ht="20.100000000000001" customHeight="1"/>
    <row r="710" customFormat="1" ht="20.100000000000001" customHeight="1"/>
    <row r="711" customFormat="1" ht="20.100000000000001" customHeight="1"/>
    <row r="712" customFormat="1" ht="20.100000000000001" customHeight="1"/>
    <row r="713" customFormat="1" ht="20.100000000000001" customHeight="1"/>
    <row r="714" customFormat="1" ht="20.100000000000001" customHeight="1"/>
    <row r="715" customFormat="1" ht="20.100000000000001" customHeight="1"/>
    <row r="716" customFormat="1" ht="20.100000000000001" customHeight="1"/>
    <row r="717" customFormat="1" ht="20.100000000000001" customHeight="1"/>
    <row r="718" customFormat="1" ht="20.100000000000001" customHeight="1"/>
    <row r="719" customFormat="1" ht="20.100000000000001" customHeight="1"/>
    <row r="720" customFormat="1" ht="20.100000000000001" customHeight="1"/>
    <row r="721" customFormat="1" ht="20.100000000000001" customHeight="1"/>
    <row r="722" customFormat="1" ht="20.100000000000001" customHeight="1"/>
    <row r="723" customFormat="1" ht="20.100000000000001" customHeight="1"/>
    <row r="724" customFormat="1" ht="20.100000000000001" customHeight="1"/>
    <row r="725" customFormat="1" ht="20.100000000000001" customHeight="1"/>
    <row r="726" customFormat="1" ht="20.100000000000001" customHeight="1"/>
    <row r="727" customFormat="1" ht="20.100000000000001" customHeight="1"/>
    <row r="728" customFormat="1" ht="20.100000000000001" customHeight="1"/>
    <row r="729" customFormat="1" ht="20.100000000000001" customHeight="1"/>
    <row r="730" customFormat="1" ht="20.100000000000001" customHeight="1"/>
    <row r="731" customFormat="1" ht="20.100000000000001" customHeight="1"/>
    <row r="732" customFormat="1" ht="20.100000000000001" customHeight="1"/>
    <row r="733" customFormat="1" ht="20.100000000000001" customHeight="1"/>
    <row r="734" customFormat="1" ht="20.100000000000001" customHeight="1"/>
    <row r="735" customFormat="1" ht="20.100000000000001" customHeight="1"/>
    <row r="736" customFormat="1" ht="20.100000000000001" customHeight="1"/>
    <row r="737" customFormat="1" ht="20.100000000000001" customHeight="1"/>
    <row r="738" customFormat="1" ht="20.100000000000001" customHeight="1"/>
    <row r="739" customFormat="1" ht="20.100000000000001" customHeight="1"/>
    <row r="740" customFormat="1" ht="20.100000000000001" customHeight="1"/>
    <row r="741" customFormat="1" ht="20.100000000000001" customHeight="1"/>
    <row r="742" customFormat="1" ht="20.100000000000001" customHeight="1"/>
    <row r="743" customFormat="1" ht="20.100000000000001" customHeight="1"/>
    <row r="744" customFormat="1" ht="20.100000000000001" customHeight="1"/>
    <row r="745" customFormat="1" ht="20.100000000000001" customHeight="1"/>
    <row r="746" customFormat="1" ht="20.100000000000001" customHeight="1"/>
    <row r="747" customFormat="1" ht="20.100000000000001" customHeight="1"/>
    <row r="748" customFormat="1" ht="20.100000000000001" customHeight="1"/>
    <row r="749" customFormat="1" ht="20.100000000000001" customHeight="1"/>
    <row r="750" customFormat="1" ht="20.100000000000001" customHeight="1"/>
    <row r="751" customFormat="1" ht="20.100000000000001" customHeight="1"/>
    <row r="752" customFormat="1" ht="20.100000000000001" customHeight="1"/>
    <row r="753" customFormat="1" ht="20.100000000000001" customHeight="1"/>
    <row r="754" customFormat="1" ht="20.100000000000001" customHeight="1"/>
    <row r="755" customFormat="1" ht="20.100000000000001" customHeight="1"/>
    <row r="756" customFormat="1" ht="20.100000000000001" customHeight="1"/>
    <row r="757" customFormat="1" ht="20.100000000000001" customHeight="1"/>
    <row r="758" customFormat="1" ht="20.100000000000001" customHeight="1"/>
    <row r="759" customFormat="1" ht="20.100000000000001" customHeight="1"/>
    <row r="760" customFormat="1" ht="20.100000000000001" customHeight="1"/>
    <row r="761" customFormat="1" ht="20.100000000000001" customHeight="1"/>
    <row r="762" customFormat="1" ht="20.100000000000001" customHeight="1"/>
    <row r="763" customFormat="1" ht="20.100000000000001" customHeight="1"/>
    <row r="764" customFormat="1" ht="20.100000000000001" customHeight="1"/>
    <row r="765" customFormat="1" ht="20.100000000000001" customHeight="1"/>
    <row r="766" customFormat="1" ht="20.100000000000001" customHeight="1"/>
    <row r="767" customFormat="1" ht="20.100000000000001" customHeight="1"/>
    <row r="768" customFormat="1" ht="20.100000000000001" customHeight="1"/>
    <row r="769" customFormat="1" ht="20.100000000000001" customHeight="1"/>
    <row r="770" customFormat="1" ht="20.100000000000001" customHeight="1"/>
    <row r="771" customFormat="1" ht="20.100000000000001" customHeight="1"/>
    <row r="772" customFormat="1" ht="20.100000000000001" customHeight="1"/>
    <row r="773" customFormat="1" ht="20.100000000000001" customHeight="1"/>
    <row r="774" customFormat="1" ht="20.100000000000001" customHeight="1"/>
    <row r="775" customFormat="1" ht="20.100000000000001" customHeight="1"/>
    <row r="776" customFormat="1" ht="20.100000000000001" customHeight="1"/>
    <row r="777" customFormat="1" ht="20.100000000000001" customHeight="1"/>
    <row r="778" customFormat="1" ht="20.100000000000001" customHeight="1"/>
    <row r="779" customFormat="1" ht="20.100000000000001" customHeight="1"/>
    <row r="780" customFormat="1" ht="20.100000000000001" customHeight="1"/>
    <row r="781" customFormat="1" ht="20.100000000000001" customHeight="1"/>
    <row r="782" customFormat="1" ht="20.100000000000001" customHeight="1"/>
    <row r="783" customFormat="1" ht="20.100000000000001" customHeight="1"/>
    <row r="784" customFormat="1" ht="20.100000000000001" customHeight="1"/>
    <row r="785" customFormat="1" ht="20.100000000000001" customHeight="1"/>
    <row r="786" customFormat="1" ht="20.100000000000001" customHeight="1"/>
    <row r="787" customFormat="1" ht="20.100000000000001" customHeight="1"/>
    <row r="788" customFormat="1" ht="20.100000000000001" customHeight="1"/>
    <row r="789" customFormat="1" ht="20.100000000000001" customHeight="1"/>
    <row r="790" customFormat="1" ht="20.100000000000001" customHeight="1"/>
    <row r="791" customFormat="1" ht="20.100000000000001" customHeight="1"/>
    <row r="792" customFormat="1" ht="20.100000000000001" customHeight="1"/>
    <row r="793" customFormat="1" ht="20.100000000000001" customHeight="1"/>
    <row r="794" customFormat="1" ht="20.100000000000001" customHeight="1"/>
    <row r="795" customFormat="1" ht="20.100000000000001" customHeight="1"/>
    <row r="796" customFormat="1" ht="20.100000000000001" customHeight="1"/>
    <row r="797" customFormat="1" ht="20.100000000000001" customHeight="1"/>
    <row r="798" customFormat="1" ht="20.100000000000001" customHeight="1"/>
    <row r="799" customFormat="1" ht="20.100000000000001" customHeight="1"/>
    <row r="800" customFormat="1" ht="20.100000000000001" customHeight="1"/>
    <row r="801" customFormat="1" ht="20.100000000000001" customHeight="1"/>
    <row r="802" customFormat="1" ht="20.100000000000001" customHeight="1"/>
    <row r="803" customFormat="1" ht="20.100000000000001" customHeight="1"/>
    <row r="804" customFormat="1" ht="20.100000000000001" customHeight="1"/>
    <row r="805" customFormat="1" ht="20.100000000000001" customHeight="1"/>
    <row r="806" customFormat="1" ht="20.100000000000001" customHeight="1"/>
    <row r="807" customFormat="1" ht="20.100000000000001" customHeight="1"/>
    <row r="808" customFormat="1" ht="20.100000000000001" customHeight="1"/>
    <row r="809" customFormat="1" ht="20.100000000000001" customHeight="1"/>
    <row r="810" customFormat="1" ht="20.100000000000001" customHeight="1"/>
    <row r="811" customFormat="1" ht="20.100000000000001" customHeight="1"/>
    <row r="812" customFormat="1" ht="20.100000000000001" customHeight="1"/>
    <row r="813" customFormat="1" ht="20.100000000000001" customHeight="1"/>
    <row r="814" customFormat="1" ht="20.100000000000001" customHeight="1"/>
    <row r="815" customFormat="1" ht="20.100000000000001" customHeight="1"/>
    <row r="816" customFormat="1" ht="20.100000000000001" customHeight="1"/>
    <row r="817" customFormat="1" ht="20.100000000000001" customHeight="1"/>
    <row r="818" customFormat="1" ht="20.100000000000001" customHeight="1"/>
    <row r="819" customFormat="1" ht="20.100000000000001" customHeight="1"/>
    <row r="820" customFormat="1" ht="20.100000000000001" customHeight="1"/>
    <row r="821" customFormat="1" ht="20.100000000000001" customHeight="1"/>
    <row r="822" customFormat="1" ht="20.100000000000001" customHeight="1"/>
    <row r="823" customFormat="1" ht="20.100000000000001" customHeight="1"/>
    <row r="824" customFormat="1" ht="20.100000000000001" customHeight="1"/>
    <row r="825" customFormat="1" ht="20.100000000000001" customHeight="1"/>
    <row r="826" customFormat="1" ht="20.100000000000001" customHeight="1"/>
    <row r="827" customFormat="1" ht="20.100000000000001" customHeight="1"/>
    <row r="828" customFormat="1" ht="20.100000000000001" customHeight="1"/>
    <row r="829" customFormat="1" ht="20.100000000000001" customHeight="1"/>
    <row r="830" customFormat="1" ht="20.100000000000001" customHeight="1"/>
    <row r="831" customFormat="1" ht="20.100000000000001" customHeight="1"/>
    <row r="832" customFormat="1" ht="20.100000000000001" customHeight="1"/>
    <row r="833" customFormat="1" ht="20.100000000000001" customHeight="1"/>
    <row r="834" customFormat="1" ht="20.100000000000001" customHeight="1"/>
    <row r="835" customFormat="1" ht="20.100000000000001" customHeight="1"/>
    <row r="836" customFormat="1" ht="20.100000000000001" customHeight="1"/>
    <row r="837" customFormat="1" ht="20.100000000000001" customHeight="1"/>
    <row r="838" customFormat="1" ht="20.100000000000001" customHeight="1"/>
    <row r="839" customFormat="1" ht="20.100000000000001" customHeight="1"/>
    <row r="840" customFormat="1" ht="20.100000000000001" customHeight="1"/>
    <row r="841" customFormat="1" ht="20.100000000000001" customHeight="1"/>
    <row r="842" customFormat="1" ht="20.100000000000001" customHeight="1"/>
    <row r="843" customFormat="1" ht="20.100000000000001" customHeight="1"/>
    <row r="844" customFormat="1" ht="20.100000000000001" customHeight="1"/>
    <row r="845" customFormat="1" ht="20.100000000000001" customHeight="1"/>
    <row r="846" customFormat="1" ht="20.100000000000001" customHeight="1"/>
    <row r="847" customFormat="1" ht="20.100000000000001" customHeight="1"/>
    <row r="848" customFormat="1" ht="20.100000000000001" customHeight="1"/>
    <row r="849" customFormat="1" ht="20.100000000000001" customHeight="1"/>
    <row r="850" customFormat="1" ht="20.100000000000001" customHeight="1"/>
    <row r="851" customFormat="1" ht="20.100000000000001" customHeight="1"/>
    <row r="852" customFormat="1" ht="20.100000000000001" customHeight="1"/>
    <row r="853" customFormat="1" ht="20.100000000000001" customHeight="1"/>
    <row r="854" customFormat="1" ht="20.100000000000001" customHeight="1"/>
    <row r="855" customFormat="1" ht="20.100000000000001" customHeight="1"/>
    <row r="856" customFormat="1" ht="20.100000000000001" customHeight="1"/>
    <row r="857" customFormat="1" ht="20.100000000000001" customHeight="1"/>
    <row r="858" customFormat="1" ht="20.100000000000001" customHeight="1"/>
    <row r="859" customFormat="1" ht="20.100000000000001" customHeight="1"/>
    <row r="860" customFormat="1" ht="20.100000000000001" customHeight="1"/>
    <row r="861" customFormat="1" ht="20.100000000000001" customHeight="1"/>
    <row r="862" customFormat="1" ht="20.100000000000001" customHeight="1"/>
    <row r="863" customFormat="1" ht="20.100000000000001" customHeight="1"/>
    <row r="864" customFormat="1" ht="20.100000000000001" customHeight="1"/>
    <row r="865" customFormat="1" ht="20.100000000000001" customHeight="1"/>
    <row r="866" customFormat="1" ht="20.100000000000001" customHeight="1"/>
    <row r="867" customFormat="1" ht="20.100000000000001" customHeight="1"/>
    <row r="868" customFormat="1" ht="20.100000000000001" customHeight="1"/>
    <row r="869" customFormat="1" ht="20.100000000000001" customHeight="1"/>
    <row r="870" customFormat="1" ht="20.100000000000001" customHeight="1"/>
    <row r="871" customFormat="1" ht="20.100000000000001" customHeight="1"/>
    <row r="872" customFormat="1" ht="20.100000000000001" customHeight="1"/>
    <row r="873" customFormat="1" ht="20.100000000000001" customHeight="1"/>
    <row r="874" customFormat="1" ht="20.100000000000001" customHeight="1"/>
    <row r="875" customFormat="1" ht="20.100000000000001" customHeight="1"/>
    <row r="876" customFormat="1" ht="20.100000000000001" customHeight="1"/>
    <row r="877" customFormat="1" ht="20.100000000000001" customHeight="1"/>
    <row r="878" customFormat="1" ht="20.100000000000001" customHeight="1"/>
    <row r="879" customFormat="1" ht="20.100000000000001" customHeight="1"/>
    <row r="880" customFormat="1" ht="20.100000000000001" customHeight="1"/>
    <row r="881" customFormat="1" ht="20.100000000000001" customHeight="1"/>
    <row r="882" customFormat="1" ht="20.100000000000001" customHeight="1"/>
    <row r="883" customFormat="1" ht="20.100000000000001" customHeight="1"/>
    <row r="884" customFormat="1" ht="20.100000000000001" customHeight="1"/>
    <row r="885" customFormat="1" ht="20.100000000000001" customHeight="1"/>
    <row r="886" customFormat="1" ht="20.100000000000001" customHeight="1"/>
    <row r="887" customFormat="1" ht="20.100000000000001" customHeight="1"/>
    <row r="888" customFormat="1" ht="20.100000000000001" customHeight="1"/>
    <row r="889" customFormat="1" ht="20.100000000000001" customHeight="1"/>
    <row r="890" customFormat="1" ht="20.100000000000001" customHeight="1"/>
    <row r="891" customFormat="1" ht="20.100000000000001" customHeight="1"/>
    <row r="892" customFormat="1" ht="20.100000000000001" customHeight="1"/>
    <row r="893" customFormat="1" ht="20.100000000000001" customHeight="1"/>
    <row r="894" customFormat="1" ht="20.100000000000001" customHeight="1"/>
    <row r="895" customFormat="1" ht="20.100000000000001" customHeight="1"/>
    <row r="896" customFormat="1" ht="20.100000000000001" customHeight="1"/>
    <row r="897" customFormat="1" ht="20.100000000000001" customHeight="1"/>
    <row r="898" customFormat="1" ht="20.100000000000001" customHeight="1"/>
    <row r="899" customFormat="1" ht="20.100000000000001" customHeight="1"/>
    <row r="900" customFormat="1" ht="20.100000000000001" customHeight="1"/>
    <row r="901" customFormat="1" ht="20.100000000000001" customHeight="1"/>
    <row r="902" customFormat="1" ht="20.100000000000001" customHeight="1"/>
    <row r="903" customFormat="1" ht="20.100000000000001" customHeight="1"/>
    <row r="904" customFormat="1" ht="20.100000000000001" customHeight="1"/>
    <row r="905" customFormat="1" ht="20.100000000000001" customHeight="1"/>
    <row r="906" customFormat="1" ht="20.100000000000001" customHeight="1"/>
    <row r="907" customFormat="1" ht="20.100000000000001" customHeight="1"/>
    <row r="908" customFormat="1" ht="20.100000000000001" customHeight="1"/>
    <row r="909" customFormat="1" ht="20.100000000000001" customHeight="1"/>
    <row r="910" customFormat="1" ht="20.100000000000001" customHeight="1"/>
    <row r="911" customFormat="1" ht="20.100000000000001" customHeight="1"/>
    <row r="912" customFormat="1" ht="20.100000000000001" customHeight="1"/>
    <row r="913" customFormat="1" ht="20.100000000000001" customHeight="1"/>
    <row r="914" customFormat="1" ht="20.100000000000001" customHeight="1"/>
    <row r="915" customFormat="1" ht="20.100000000000001" customHeight="1"/>
    <row r="916" customFormat="1" ht="20.100000000000001" customHeight="1"/>
    <row r="917" customFormat="1" ht="20.100000000000001" customHeight="1"/>
    <row r="918" customFormat="1" ht="20.100000000000001" customHeight="1"/>
    <row r="919" customFormat="1" ht="20.100000000000001" customHeight="1"/>
    <row r="920" customFormat="1" ht="20.100000000000001" customHeight="1"/>
    <row r="921" customFormat="1" ht="20.100000000000001" customHeight="1"/>
    <row r="922" customFormat="1" ht="20.100000000000001" customHeight="1"/>
    <row r="923" customFormat="1" ht="20.100000000000001" customHeight="1"/>
    <row r="924" customFormat="1" ht="20.100000000000001" customHeight="1"/>
    <row r="925" customFormat="1" ht="20.100000000000001" customHeight="1"/>
    <row r="926" customFormat="1" ht="20.100000000000001" customHeight="1"/>
    <row r="927" customFormat="1" ht="20.100000000000001" customHeight="1"/>
    <row r="928" customFormat="1" ht="20.100000000000001" customHeight="1"/>
    <row r="929" customFormat="1" ht="20.100000000000001" customHeight="1"/>
    <row r="930" customFormat="1" ht="20.100000000000001" customHeight="1"/>
    <row r="931" customFormat="1" ht="20.100000000000001" customHeight="1"/>
    <row r="932" customFormat="1" ht="20.100000000000001" customHeight="1"/>
    <row r="933" customFormat="1" ht="20.100000000000001" customHeight="1"/>
    <row r="934" customFormat="1" ht="20.100000000000001" customHeight="1"/>
    <row r="935" customFormat="1" ht="20.100000000000001" customHeight="1"/>
    <row r="936" customFormat="1" ht="20.100000000000001" customHeight="1"/>
    <row r="937" customFormat="1" ht="20.100000000000001" customHeight="1"/>
    <row r="938" customFormat="1" ht="20.100000000000001" customHeight="1"/>
    <row r="939" customFormat="1" ht="20.100000000000001" customHeight="1"/>
    <row r="940" customFormat="1" ht="20.100000000000001" customHeight="1"/>
    <row r="941" customFormat="1" ht="20.100000000000001" customHeight="1"/>
    <row r="942" customFormat="1" ht="20.100000000000001" customHeight="1"/>
    <row r="943" customFormat="1" ht="20.100000000000001" customHeight="1"/>
    <row r="944" customFormat="1" ht="20.100000000000001" customHeight="1"/>
    <row r="945" customFormat="1" ht="20.100000000000001" customHeight="1"/>
    <row r="946" customFormat="1" ht="20.100000000000001" customHeight="1"/>
    <row r="947" customFormat="1" ht="20.100000000000001" customHeight="1"/>
    <row r="948" customFormat="1" ht="20.100000000000001" customHeight="1"/>
    <row r="949" customFormat="1" ht="20.100000000000001" customHeight="1"/>
    <row r="950" customFormat="1" ht="20.100000000000001" customHeight="1"/>
    <row r="951" customFormat="1" ht="20.100000000000001" customHeight="1"/>
    <row r="952" customFormat="1" ht="20.100000000000001" customHeight="1"/>
    <row r="953" customFormat="1" ht="20.100000000000001" customHeight="1"/>
    <row r="954" customFormat="1" ht="20.100000000000001" customHeight="1"/>
    <row r="955" customFormat="1" ht="20.100000000000001" customHeight="1"/>
    <row r="956" customFormat="1" ht="20.100000000000001" customHeight="1"/>
    <row r="957" customFormat="1" ht="20.100000000000001" customHeight="1"/>
    <row r="958" customFormat="1" ht="20.100000000000001" customHeight="1"/>
    <row r="959" customFormat="1" ht="20.100000000000001" customHeight="1"/>
    <row r="960" customFormat="1" ht="20.100000000000001" customHeight="1"/>
    <row r="961" customFormat="1" ht="20.100000000000001" customHeight="1"/>
    <row r="962" customFormat="1" ht="20.100000000000001" customHeight="1"/>
    <row r="963" customFormat="1" ht="20.100000000000001" customHeight="1"/>
    <row r="964" customFormat="1" ht="20.100000000000001" customHeight="1"/>
    <row r="965" customFormat="1" ht="20.100000000000001" customHeight="1"/>
    <row r="966" customFormat="1" ht="20.100000000000001" customHeight="1"/>
    <row r="967" customFormat="1" ht="20.100000000000001" customHeight="1"/>
    <row r="968" customFormat="1" ht="20.100000000000001" customHeight="1"/>
    <row r="969" customFormat="1" ht="20.100000000000001" customHeight="1"/>
    <row r="970" customFormat="1" ht="20.100000000000001" customHeight="1"/>
    <row r="971" customFormat="1" ht="20.100000000000001" customHeight="1"/>
    <row r="972" customFormat="1" ht="20.100000000000001" customHeight="1"/>
    <row r="973" customFormat="1" ht="20.100000000000001" customHeight="1"/>
    <row r="974" customFormat="1" ht="20.100000000000001" customHeight="1"/>
    <row r="975" customFormat="1" ht="20.100000000000001" customHeight="1"/>
    <row r="976" customFormat="1" ht="20.100000000000001" customHeight="1"/>
    <row r="977" customFormat="1" ht="20.100000000000001" customHeight="1"/>
    <row r="978" customFormat="1" ht="20.100000000000001" customHeight="1"/>
    <row r="979" customFormat="1" ht="20.100000000000001" customHeight="1"/>
    <row r="980" customFormat="1" ht="20.100000000000001" customHeight="1"/>
    <row r="981" customFormat="1" ht="20.100000000000001" customHeight="1"/>
    <row r="982" customFormat="1" ht="20.100000000000001" customHeight="1"/>
    <row r="983" customFormat="1" ht="20.100000000000001" customHeight="1"/>
    <row r="984" customFormat="1" ht="20.100000000000001" customHeight="1"/>
    <row r="985" customFormat="1" ht="20.100000000000001" customHeight="1"/>
    <row r="986" customFormat="1" ht="20.100000000000001" customHeight="1"/>
    <row r="987" customFormat="1" ht="20.100000000000001" customHeight="1"/>
    <row r="988" customFormat="1" ht="20.100000000000001" customHeight="1"/>
    <row r="989" customFormat="1" ht="20.100000000000001" customHeight="1"/>
    <row r="990" customFormat="1" ht="20.100000000000001" customHeight="1"/>
    <row r="991" customFormat="1" ht="20.100000000000001" customHeight="1"/>
    <row r="992" customFormat="1" ht="20.100000000000001" customHeight="1"/>
    <row r="993" customFormat="1" ht="20.100000000000001" customHeight="1"/>
    <row r="994" customFormat="1" ht="20.100000000000001" customHeight="1"/>
    <row r="995" customFormat="1" ht="20.100000000000001" customHeight="1"/>
    <row r="996" customFormat="1" ht="20.100000000000001" customHeight="1"/>
    <row r="997" customFormat="1" ht="20.100000000000001" customHeight="1"/>
    <row r="998" customFormat="1" ht="20.100000000000001" customHeight="1"/>
    <row r="999" customFormat="1" ht="20.100000000000001" customHeight="1"/>
    <row r="1000" customFormat="1" ht="20.100000000000001" customHeight="1"/>
    <row r="1001" customFormat="1" ht="20.100000000000001" customHeight="1"/>
    <row r="1002" customFormat="1" ht="20.100000000000001" customHeight="1"/>
    <row r="1003" customFormat="1" ht="20.100000000000001" customHeight="1"/>
    <row r="1004" customFormat="1" ht="20.100000000000001" customHeight="1"/>
    <row r="1005" customFormat="1" ht="20.100000000000001" customHeight="1"/>
    <row r="1006" customFormat="1" ht="20.100000000000001" customHeight="1"/>
    <row r="1007" customFormat="1" ht="20.100000000000001" customHeight="1"/>
    <row r="1008" customFormat="1" ht="20.100000000000001" customHeight="1"/>
    <row r="1009" customFormat="1" ht="20.100000000000001" customHeight="1"/>
    <row r="1010" customFormat="1" ht="20.100000000000001" customHeight="1"/>
    <row r="1011" customFormat="1" ht="20.100000000000001" customHeight="1"/>
    <row r="1012" customFormat="1" ht="20.100000000000001" customHeight="1"/>
    <row r="1013" customFormat="1" ht="20.100000000000001" customHeight="1"/>
    <row r="1014" customFormat="1" ht="20.100000000000001" customHeight="1"/>
    <row r="1015" customFormat="1" ht="20.100000000000001" customHeight="1"/>
    <row r="1016" customFormat="1" ht="20.100000000000001" customHeight="1"/>
    <row r="1017" customFormat="1" ht="20.100000000000001" customHeight="1"/>
    <row r="1018" customFormat="1" ht="20.100000000000001" customHeight="1"/>
    <row r="1019" customFormat="1" ht="20.100000000000001" customHeight="1"/>
    <row r="1020" customFormat="1" ht="20.100000000000001" customHeight="1"/>
    <row r="1021" customFormat="1" ht="20.100000000000001" customHeight="1"/>
    <row r="1022" customFormat="1" ht="20.100000000000001" customHeight="1"/>
    <row r="1023" customFormat="1" ht="20.100000000000001" customHeight="1"/>
    <row r="1024" customFormat="1" ht="20.100000000000001" customHeight="1"/>
    <row r="1025" customFormat="1" ht="20.100000000000001" customHeight="1"/>
    <row r="1026" customFormat="1" ht="20.100000000000001" customHeight="1"/>
    <row r="1027" customFormat="1" ht="20.100000000000001" customHeight="1"/>
    <row r="1028" customFormat="1" ht="20.100000000000001" customHeight="1"/>
    <row r="1029" customFormat="1" ht="20.100000000000001" customHeight="1"/>
    <row r="1030" customFormat="1" ht="20.100000000000001" customHeight="1"/>
    <row r="1031" customFormat="1" ht="20.100000000000001" customHeight="1"/>
    <row r="1032" customFormat="1" ht="20.100000000000001" customHeight="1"/>
    <row r="1033" customFormat="1" ht="20.100000000000001" customHeight="1"/>
    <row r="1034" customFormat="1" ht="20.100000000000001" customHeight="1"/>
    <row r="1035" customFormat="1" ht="20.100000000000001" customHeight="1"/>
    <row r="1036" customFormat="1" ht="20.100000000000001" customHeight="1"/>
    <row r="1037" customFormat="1" ht="20.100000000000001" customHeight="1"/>
    <row r="1038" customFormat="1" ht="20.100000000000001" customHeight="1"/>
    <row r="1039" customFormat="1" ht="20.100000000000001" customHeight="1"/>
    <row r="1040" customFormat="1" ht="20.100000000000001" customHeight="1"/>
    <row r="1041" customFormat="1" ht="20.100000000000001" customHeight="1"/>
    <row r="1042" customFormat="1" ht="20.100000000000001" customHeight="1"/>
    <row r="1043" customFormat="1" ht="20.100000000000001" customHeight="1"/>
    <row r="1044" customFormat="1" ht="20.100000000000001" customHeight="1"/>
    <row r="1045" customFormat="1" ht="20.100000000000001" customHeight="1"/>
    <row r="1046" customFormat="1" ht="20.100000000000001" customHeight="1"/>
    <row r="1047" customFormat="1" ht="20.100000000000001" customHeight="1"/>
    <row r="1048" customFormat="1" ht="20.100000000000001" customHeight="1"/>
    <row r="1049" customFormat="1" ht="20.100000000000001" customHeight="1"/>
    <row r="1050" customFormat="1" ht="20.100000000000001" customHeight="1"/>
    <row r="1051" customFormat="1" ht="20.100000000000001" customHeight="1"/>
    <row r="1052" customFormat="1" ht="20.100000000000001" customHeight="1"/>
    <row r="1053" customFormat="1" ht="20.100000000000001" customHeight="1"/>
    <row r="1054" customFormat="1" ht="20.100000000000001" customHeight="1"/>
    <row r="1055" customFormat="1" ht="20.100000000000001" customHeight="1"/>
    <row r="1056" customFormat="1" ht="20.100000000000001" customHeight="1"/>
    <row r="1057" customFormat="1" ht="20.100000000000001" customHeight="1"/>
    <row r="1058" customFormat="1" ht="20.100000000000001" customHeight="1"/>
    <row r="1059" customFormat="1" ht="20.100000000000001" customHeight="1"/>
    <row r="1060" customFormat="1" ht="20.100000000000001" customHeight="1"/>
    <row r="1061" customFormat="1" ht="20.100000000000001" customHeight="1"/>
    <row r="1062" customFormat="1" ht="20.100000000000001" customHeight="1"/>
    <row r="1063" customFormat="1" ht="20.100000000000001" customHeight="1"/>
    <row r="1064" customFormat="1" ht="20.100000000000001" customHeight="1"/>
    <row r="1065" customFormat="1" ht="20.100000000000001" customHeight="1"/>
    <row r="1066" customFormat="1" ht="20.100000000000001" customHeight="1"/>
    <row r="1067" customFormat="1" ht="20.100000000000001" customHeight="1"/>
    <row r="1068" customFormat="1" ht="20.100000000000001" customHeight="1"/>
    <row r="1069" customFormat="1" ht="20.100000000000001" customHeight="1"/>
    <row r="1070" customFormat="1" ht="20.100000000000001" customHeight="1"/>
    <row r="1071" customFormat="1" ht="20.100000000000001" customHeight="1"/>
    <row r="1072" customFormat="1" ht="20.100000000000001" customHeight="1"/>
    <row r="1073" customFormat="1" ht="20.100000000000001" customHeight="1"/>
    <row r="1074" customFormat="1" ht="20.100000000000001" customHeight="1"/>
    <row r="1075" customFormat="1" ht="20.100000000000001" customHeight="1"/>
    <row r="1076" customFormat="1" ht="20.100000000000001" customHeight="1"/>
    <row r="1077" customFormat="1" ht="20.100000000000001" customHeight="1"/>
    <row r="1078" customFormat="1" ht="20.100000000000001" customHeight="1"/>
    <row r="1079" customFormat="1" ht="20.100000000000001" customHeight="1"/>
    <row r="1080" customFormat="1" ht="20.100000000000001" customHeight="1"/>
    <row r="1081" customFormat="1" ht="20.100000000000001" customHeight="1"/>
    <row r="1082" customFormat="1" ht="20.100000000000001" customHeight="1"/>
    <row r="1083" customFormat="1" ht="20.100000000000001" customHeight="1"/>
    <row r="1084" customFormat="1" ht="20.100000000000001" customHeight="1"/>
    <row r="1085" customFormat="1" ht="20.100000000000001" customHeight="1"/>
    <row r="1086" customFormat="1" ht="20.100000000000001" customHeight="1"/>
    <row r="1087" customFormat="1" ht="20.100000000000001" customHeight="1"/>
    <row r="1088" customFormat="1" ht="20.100000000000001" customHeight="1"/>
    <row r="1089" customFormat="1" ht="20.100000000000001" customHeight="1"/>
    <row r="1090" customFormat="1" ht="20.100000000000001" customHeight="1"/>
    <row r="1091" customFormat="1" ht="20.100000000000001" customHeight="1"/>
    <row r="1092" customFormat="1" ht="20.100000000000001" customHeight="1"/>
    <row r="1093" customFormat="1" ht="20.100000000000001" customHeight="1"/>
    <row r="1094" customFormat="1" ht="20.100000000000001" customHeight="1"/>
    <row r="1095" customFormat="1" ht="20.100000000000001" customHeight="1"/>
    <row r="1096" customFormat="1" ht="20.100000000000001" customHeight="1"/>
    <row r="1097" customFormat="1" ht="20.100000000000001" customHeight="1"/>
    <row r="1098" customFormat="1" ht="20.100000000000001" customHeight="1"/>
    <row r="1099" customFormat="1" ht="20.100000000000001" customHeight="1"/>
    <row r="1100" customFormat="1" ht="20.100000000000001" customHeight="1"/>
    <row r="1101" customFormat="1" ht="20.100000000000001" customHeight="1"/>
    <row r="1102" customFormat="1" ht="20.100000000000001" customHeight="1"/>
    <row r="1103" customFormat="1" ht="20.100000000000001" customHeight="1"/>
    <row r="1104" customFormat="1" ht="20.100000000000001" customHeight="1"/>
    <row r="1105" customFormat="1" ht="20.100000000000001" customHeight="1"/>
    <row r="1106" customFormat="1" ht="20.100000000000001" customHeight="1"/>
    <row r="1107" customFormat="1" ht="20.100000000000001" customHeight="1"/>
    <row r="1108" customFormat="1" ht="20.100000000000001" customHeight="1"/>
    <row r="1109" customFormat="1" ht="20.100000000000001" customHeight="1"/>
    <row r="1110" customFormat="1" ht="20.100000000000001" customHeight="1"/>
    <row r="1111" customFormat="1" ht="20.100000000000001" customHeight="1"/>
    <row r="1112" customFormat="1" ht="20.100000000000001" customHeight="1"/>
    <row r="1113" customFormat="1" ht="20.100000000000001" customHeight="1"/>
    <row r="1114" customFormat="1" ht="20.100000000000001" customHeight="1"/>
    <row r="1115" customFormat="1" ht="20.100000000000001" customHeight="1"/>
    <row r="1116" customFormat="1" ht="20.100000000000001" customHeight="1"/>
    <row r="1117" customFormat="1" ht="20.100000000000001" customHeight="1"/>
    <row r="1118" customFormat="1" ht="20.100000000000001" customHeight="1"/>
    <row r="1119" customFormat="1" ht="20.100000000000001" customHeight="1"/>
    <row r="1120" customFormat="1" ht="20.100000000000001" customHeight="1"/>
    <row r="1121" customFormat="1" ht="20.100000000000001" customHeight="1"/>
    <row r="1122" customFormat="1" ht="20.100000000000001" customHeight="1"/>
    <row r="1123" customFormat="1" ht="20.100000000000001" customHeight="1"/>
    <row r="1124" customFormat="1" ht="20.100000000000001" customHeight="1"/>
    <row r="1125" customFormat="1" ht="20.100000000000001" customHeight="1"/>
    <row r="1126" customFormat="1" ht="20.100000000000001" customHeight="1"/>
    <row r="1127" customFormat="1" ht="20.100000000000001" customHeight="1"/>
    <row r="1128" customFormat="1" ht="20.100000000000001" customHeight="1"/>
    <row r="1129" customFormat="1" ht="20.100000000000001" customHeight="1"/>
    <row r="1130" customFormat="1" ht="20.100000000000001" customHeight="1"/>
    <row r="1131" customFormat="1" ht="20.100000000000001" customHeight="1"/>
    <row r="1132" customFormat="1" ht="20.100000000000001" customHeight="1"/>
    <row r="1133" customFormat="1" ht="20.100000000000001" customHeight="1"/>
    <row r="1134" customFormat="1" ht="20.100000000000001" customHeight="1"/>
    <row r="1135" customFormat="1" ht="20.100000000000001" customHeight="1"/>
    <row r="1136" customFormat="1" ht="20.100000000000001" customHeight="1"/>
    <row r="1137" customFormat="1" ht="20.100000000000001" customHeight="1"/>
    <row r="1138" customFormat="1" ht="20.100000000000001" customHeight="1"/>
    <row r="1139" customFormat="1" ht="20.100000000000001" customHeight="1"/>
    <row r="1140" customFormat="1" ht="20.100000000000001" customHeight="1"/>
    <row r="1141" customFormat="1" ht="20.100000000000001" customHeight="1"/>
    <row r="1142" customFormat="1" ht="20.100000000000001" customHeight="1"/>
    <row r="1143" customFormat="1" ht="20.100000000000001" customHeight="1"/>
    <row r="1144" customFormat="1" ht="20.100000000000001" customHeight="1"/>
    <row r="1145" customFormat="1" ht="20.100000000000001" customHeight="1"/>
    <row r="1146" customFormat="1" ht="20.100000000000001" customHeight="1"/>
    <row r="1147" customFormat="1" ht="20.100000000000001" customHeight="1"/>
    <row r="1148" customFormat="1" ht="20.100000000000001" customHeight="1"/>
    <row r="1149" customFormat="1" ht="20.100000000000001" customHeight="1"/>
    <row r="1150" customFormat="1" ht="20.100000000000001" customHeight="1"/>
    <row r="1151" customFormat="1" ht="20.100000000000001" customHeight="1"/>
    <row r="1152" customFormat="1" ht="20.100000000000001" customHeight="1"/>
    <row r="1153" customFormat="1" ht="20.100000000000001" customHeight="1"/>
    <row r="1154" customFormat="1" ht="20.100000000000001" customHeight="1"/>
    <row r="1155" customFormat="1" ht="20.100000000000001" customHeight="1"/>
    <row r="1156" customFormat="1" ht="20.100000000000001" customHeight="1"/>
    <row r="1157" customFormat="1" ht="20.100000000000001" customHeight="1"/>
    <row r="1158" customFormat="1" ht="20.100000000000001" customHeight="1"/>
    <row r="1159" customFormat="1" ht="20.100000000000001" customHeight="1"/>
    <row r="1160" customFormat="1" ht="20.100000000000001" customHeight="1"/>
    <row r="1161" customFormat="1" ht="20.100000000000001" customHeight="1"/>
    <row r="1162" customFormat="1" ht="20.100000000000001" customHeight="1"/>
    <row r="1163" customFormat="1" ht="20.100000000000001" customHeight="1"/>
    <row r="1164" customFormat="1" ht="20.100000000000001" customHeight="1"/>
    <row r="1165" customFormat="1" ht="20.100000000000001" customHeight="1"/>
    <row r="1166" customFormat="1" ht="20.100000000000001" customHeight="1"/>
    <row r="1167" customFormat="1" ht="20.100000000000001" customHeight="1"/>
    <row r="1168" customFormat="1" ht="20.100000000000001" customHeight="1"/>
    <row r="1169" customFormat="1" ht="20.100000000000001" customHeight="1"/>
    <row r="1170" customFormat="1" ht="20.100000000000001" customHeight="1"/>
    <row r="1171" customFormat="1" ht="20.100000000000001" customHeight="1"/>
    <row r="1172" customFormat="1" ht="20.100000000000001" customHeight="1"/>
    <row r="1173" customFormat="1" ht="20.100000000000001" customHeight="1"/>
    <row r="1174" customFormat="1" ht="20.100000000000001" customHeight="1"/>
    <row r="1175" customFormat="1" ht="20.100000000000001" customHeight="1"/>
    <row r="1176" customFormat="1" ht="20.100000000000001" customHeight="1"/>
    <row r="1177" customFormat="1" ht="20.100000000000001" customHeight="1"/>
    <row r="1178" customFormat="1" ht="20.100000000000001" customHeight="1"/>
    <row r="1179" customFormat="1" ht="20.100000000000001" customHeight="1"/>
    <row r="1180" customFormat="1" ht="20.100000000000001" customHeight="1"/>
    <row r="1181" customFormat="1" ht="20.100000000000001" customHeight="1"/>
    <row r="1182" customFormat="1" ht="20.100000000000001" customHeight="1"/>
    <row r="1183" customFormat="1" ht="20.100000000000001" customHeight="1"/>
    <row r="1184" customFormat="1" ht="20.100000000000001" customHeight="1"/>
    <row r="1185" customFormat="1" ht="20.100000000000001" customHeight="1"/>
    <row r="1186" customFormat="1" ht="20.100000000000001" customHeight="1"/>
    <row r="1187" customFormat="1" ht="20.100000000000001" customHeight="1"/>
    <row r="1188" customFormat="1" ht="20.100000000000001" customHeight="1"/>
    <row r="1189" customFormat="1" ht="20.100000000000001" customHeight="1"/>
    <row r="1190" customFormat="1" ht="20.100000000000001" customHeight="1"/>
    <row r="1191" customFormat="1" ht="20.100000000000001" customHeight="1"/>
    <row r="1192" customFormat="1" ht="20.100000000000001" customHeight="1"/>
    <row r="1193" customFormat="1" ht="20.100000000000001" customHeight="1"/>
    <row r="1194" customFormat="1" ht="20.100000000000001" customHeight="1"/>
    <row r="1195" customFormat="1" ht="20.100000000000001" customHeight="1"/>
    <row r="1196" customFormat="1" ht="20.100000000000001" customHeight="1"/>
    <row r="1197" customFormat="1" ht="20.100000000000001" customHeight="1"/>
    <row r="1198" customFormat="1" ht="20.100000000000001" customHeight="1"/>
    <row r="1199" customFormat="1" ht="20.100000000000001" customHeight="1"/>
    <row r="1200" customFormat="1" ht="20.100000000000001" customHeight="1"/>
    <row r="1201" customFormat="1" ht="20.100000000000001" customHeight="1"/>
    <row r="1202" customFormat="1" ht="20.100000000000001" customHeight="1"/>
    <row r="1203" customFormat="1" ht="20.100000000000001" customHeight="1"/>
    <row r="1204" customFormat="1" ht="20.100000000000001" customHeight="1"/>
    <row r="1205" customFormat="1" ht="20.100000000000001" customHeight="1"/>
    <row r="1206" customFormat="1" ht="20.100000000000001" customHeight="1"/>
    <row r="1207" customFormat="1" ht="20.100000000000001" customHeight="1"/>
    <row r="1208" customFormat="1" ht="20.100000000000001" customHeight="1"/>
    <row r="1209" customFormat="1" ht="20.100000000000001" customHeight="1"/>
    <row r="1210" customFormat="1" ht="20.100000000000001" customHeight="1"/>
    <row r="1211" customFormat="1" ht="20.100000000000001" customHeight="1"/>
    <row r="1212" customFormat="1" ht="20.100000000000001" customHeight="1"/>
    <row r="1213" customFormat="1" ht="20.100000000000001" customHeight="1"/>
    <row r="1214" customFormat="1" ht="20.100000000000001" customHeight="1"/>
    <row r="1215" customFormat="1" ht="20.100000000000001" customHeight="1"/>
    <row r="1216" customFormat="1" ht="20.100000000000001" customHeight="1"/>
    <row r="1217" customFormat="1" ht="20.100000000000001" customHeight="1"/>
    <row r="1218" customFormat="1" ht="20.100000000000001" customHeight="1"/>
    <row r="1219" customFormat="1" ht="20.100000000000001" customHeight="1"/>
    <row r="1220" customFormat="1" ht="20.100000000000001" customHeight="1"/>
    <row r="1221" customFormat="1" ht="20.100000000000001" customHeight="1"/>
    <row r="1222" customFormat="1" ht="20.100000000000001" customHeight="1"/>
    <row r="1223" customFormat="1" ht="20.100000000000001" customHeight="1"/>
    <row r="1224" customFormat="1" ht="20.100000000000001" customHeight="1"/>
    <row r="1225" customFormat="1" ht="20.100000000000001" customHeight="1"/>
    <row r="1226" customFormat="1" ht="20.100000000000001" customHeight="1"/>
    <row r="1227" customFormat="1" ht="20.100000000000001" customHeight="1"/>
    <row r="1228" customFormat="1" ht="20.100000000000001" customHeight="1"/>
    <row r="1229" customFormat="1" ht="20.100000000000001" customHeight="1"/>
    <row r="1230" customFormat="1" ht="20.100000000000001" customHeight="1"/>
    <row r="1231" customFormat="1" ht="20.100000000000001" customHeight="1"/>
    <row r="1232" customFormat="1" ht="20.100000000000001" customHeight="1"/>
    <row r="1233" customFormat="1" ht="20.100000000000001" customHeight="1"/>
    <row r="1234" customFormat="1" ht="20.100000000000001" customHeight="1"/>
    <row r="1235" customFormat="1" ht="20.100000000000001" customHeight="1"/>
    <row r="1236" customFormat="1" ht="20.100000000000001" customHeight="1"/>
    <row r="1237" customFormat="1" ht="20.100000000000001" customHeight="1"/>
    <row r="1238" customFormat="1" ht="20.100000000000001" customHeight="1"/>
    <row r="1239" customFormat="1" ht="20.100000000000001" customHeight="1"/>
    <row r="1240" customFormat="1" ht="20.100000000000001" customHeight="1"/>
    <row r="1241" customFormat="1" ht="20.100000000000001" customHeight="1"/>
    <row r="1242" customFormat="1" ht="20.100000000000001" customHeight="1"/>
    <row r="1243" customFormat="1" ht="20.100000000000001" customHeight="1"/>
    <row r="1244" customFormat="1" ht="20.100000000000001" customHeight="1"/>
    <row r="1245" customFormat="1" ht="20.100000000000001" customHeight="1"/>
    <row r="1246" customFormat="1" ht="20.100000000000001" customHeight="1"/>
    <row r="1247" customFormat="1" ht="20.100000000000001" customHeight="1"/>
    <row r="1248" customFormat="1" ht="20.100000000000001" customHeight="1"/>
    <row r="1249" customFormat="1" ht="20.100000000000001" customHeight="1"/>
    <row r="1250" customFormat="1" ht="20.100000000000001" customHeight="1"/>
    <row r="1251" customFormat="1" ht="20.100000000000001" customHeight="1"/>
    <row r="1252" customFormat="1" ht="20.100000000000001" customHeight="1"/>
    <row r="1253" customFormat="1" ht="20.100000000000001" customHeight="1"/>
    <row r="1254" customFormat="1" ht="20.100000000000001" customHeight="1"/>
    <row r="1255" customFormat="1" ht="20.100000000000001" customHeight="1"/>
    <row r="1256" customFormat="1" ht="20.100000000000001" customHeight="1"/>
    <row r="1257" customFormat="1" ht="20.100000000000001" customHeight="1"/>
    <row r="1258" customFormat="1" ht="20.100000000000001" customHeight="1"/>
    <row r="1259" customFormat="1" ht="20.100000000000001" customHeight="1"/>
    <row r="1260" customFormat="1" ht="20.100000000000001" customHeight="1"/>
    <row r="1261" customFormat="1" ht="20.100000000000001" customHeight="1"/>
    <row r="1262" customFormat="1" ht="20.100000000000001" customHeight="1"/>
    <row r="1263" customFormat="1" ht="20.100000000000001" customHeight="1"/>
    <row r="1264" customFormat="1" ht="20.100000000000001" customHeight="1"/>
    <row r="1265" customFormat="1" ht="20.100000000000001" customHeight="1"/>
    <row r="1266" customFormat="1" ht="20.100000000000001" customHeight="1"/>
    <row r="1267" customFormat="1" ht="20.100000000000001" customHeight="1"/>
    <row r="1268" customFormat="1" ht="20.100000000000001" customHeight="1"/>
    <row r="1269" customFormat="1" ht="20.100000000000001" customHeight="1"/>
    <row r="1270" customFormat="1" ht="20.100000000000001" customHeight="1"/>
    <row r="1271" customFormat="1" ht="20.100000000000001" customHeight="1"/>
    <row r="1272" customFormat="1" ht="20.100000000000001" customHeight="1"/>
    <row r="1273" customFormat="1" ht="20.100000000000001" customHeight="1"/>
    <row r="1274" customFormat="1" ht="20.100000000000001" customHeight="1"/>
    <row r="1275" customFormat="1" ht="20.100000000000001" customHeight="1"/>
    <row r="1276" customFormat="1" ht="20.100000000000001" customHeight="1"/>
    <row r="1277" customFormat="1" ht="20.100000000000001" customHeight="1"/>
    <row r="1278" customFormat="1" ht="20.100000000000001" customHeight="1"/>
    <row r="1279" customFormat="1" ht="20.100000000000001" customHeight="1"/>
    <row r="1280" customFormat="1" ht="20.100000000000001" customHeight="1"/>
    <row r="1281" customFormat="1" ht="20.100000000000001" customHeight="1"/>
    <row r="1282" customFormat="1" ht="20.100000000000001" customHeight="1"/>
    <row r="1283" customFormat="1" ht="20.100000000000001" customHeight="1"/>
    <row r="1284" customFormat="1" ht="20.100000000000001" customHeight="1"/>
    <row r="1285" customFormat="1" ht="20.100000000000001" customHeight="1"/>
    <row r="1286" customFormat="1" ht="20.100000000000001" customHeight="1"/>
    <row r="1287" customFormat="1" ht="20.100000000000001" customHeight="1"/>
    <row r="1288" customFormat="1" ht="20.100000000000001" customHeight="1"/>
    <row r="1289" customFormat="1" ht="20.100000000000001" customHeight="1"/>
    <row r="1290" customFormat="1" ht="20.100000000000001" customHeight="1"/>
    <row r="1291" customFormat="1" ht="20.100000000000001" customHeight="1"/>
    <row r="1292" customFormat="1" ht="20.100000000000001" customHeight="1"/>
    <row r="1293" customFormat="1" ht="20.100000000000001" customHeight="1"/>
    <row r="1294" customFormat="1" ht="20.100000000000001" customHeight="1"/>
    <row r="1295" customFormat="1" ht="20.100000000000001" customHeight="1"/>
    <row r="1296" customFormat="1" ht="20.100000000000001" customHeight="1"/>
    <row r="1297" customFormat="1" ht="20.100000000000001" customHeight="1"/>
    <row r="1298" customFormat="1" ht="20.100000000000001" customHeight="1"/>
    <row r="1299" customFormat="1" ht="20.100000000000001" customHeight="1"/>
    <row r="1300" customFormat="1" ht="20.100000000000001" customHeight="1"/>
    <row r="1301" customFormat="1" ht="20.100000000000001" customHeight="1"/>
    <row r="1302" customFormat="1" ht="20.100000000000001" customHeight="1"/>
    <row r="1303" customFormat="1" ht="20.100000000000001" customHeight="1"/>
    <row r="1304" customFormat="1" ht="20.100000000000001" customHeight="1"/>
    <row r="1305" customFormat="1" ht="20.100000000000001" customHeight="1"/>
    <row r="1306" customFormat="1" ht="20.100000000000001" customHeight="1"/>
    <row r="1307" customFormat="1" ht="20.100000000000001" customHeight="1"/>
    <row r="1308" customFormat="1" ht="20.100000000000001" customHeight="1"/>
    <row r="1309" customFormat="1" ht="20.100000000000001" customHeight="1"/>
    <row r="1310" customFormat="1" ht="20.100000000000001" customHeight="1"/>
    <row r="1311" customFormat="1" ht="20.100000000000001" customHeight="1"/>
    <row r="1312" customFormat="1" ht="20.100000000000001" customHeight="1"/>
    <row r="1313" customFormat="1" ht="20.100000000000001" customHeight="1"/>
    <row r="1314" customFormat="1" ht="20.100000000000001" customHeight="1"/>
    <row r="1315" customFormat="1" ht="20.100000000000001" customHeight="1"/>
    <row r="1316" customFormat="1" ht="20.100000000000001" customHeight="1"/>
    <row r="1317" customFormat="1" ht="20.100000000000001" customHeight="1"/>
    <row r="1318" customFormat="1" ht="20.100000000000001" customHeight="1"/>
    <row r="1319" customFormat="1" ht="20.100000000000001" customHeight="1"/>
    <row r="1320" customFormat="1" ht="20.100000000000001" customHeight="1"/>
    <row r="1321" customFormat="1" ht="20.100000000000001" customHeight="1"/>
    <row r="1322" customFormat="1" ht="20.100000000000001" customHeight="1"/>
    <row r="1323" customFormat="1" ht="20.100000000000001" customHeight="1"/>
    <row r="1324" customFormat="1" ht="20.100000000000001" customHeight="1"/>
    <row r="1325" customFormat="1" ht="20.100000000000001" customHeight="1"/>
    <row r="1326" customFormat="1" ht="20.100000000000001" customHeight="1"/>
    <row r="1327" customFormat="1" ht="20.100000000000001" customHeight="1"/>
    <row r="1328" customFormat="1" ht="20.100000000000001" customHeight="1"/>
    <row r="1329" customFormat="1" ht="20.100000000000001" customHeight="1"/>
    <row r="1330" customFormat="1" ht="20.100000000000001" customHeight="1"/>
    <row r="1331" customFormat="1" ht="20.100000000000001" customHeight="1"/>
    <row r="1332" customFormat="1" ht="20.100000000000001" customHeight="1"/>
    <row r="1333" customFormat="1" ht="20.100000000000001" customHeight="1"/>
    <row r="1334" customFormat="1" ht="20.100000000000001" customHeight="1"/>
    <row r="1335" customFormat="1" ht="20.100000000000001" customHeight="1"/>
    <row r="1336" customFormat="1" ht="20.100000000000001" customHeight="1"/>
    <row r="1337" customFormat="1" ht="20.100000000000001" customHeight="1"/>
    <row r="1338" customFormat="1" ht="20.100000000000001" customHeight="1"/>
    <row r="1339" customFormat="1" ht="20.100000000000001" customHeight="1"/>
    <row r="1340" customFormat="1" ht="20.100000000000001" customHeight="1"/>
    <row r="1341" customFormat="1" ht="20.100000000000001" customHeight="1"/>
    <row r="1342" customFormat="1" ht="20.100000000000001" customHeight="1"/>
    <row r="1343" customFormat="1" ht="20.100000000000001" customHeight="1"/>
    <row r="1344" customFormat="1" ht="20.100000000000001" customHeight="1"/>
    <row r="1345" customFormat="1" ht="20.100000000000001" customHeight="1"/>
    <row r="1346" customFormat="1" ht="20.100000000000001" customHeight="1"/>
    <row r="1347" customFormat="1" ht="20.100000000000001" customHeight="1"/>
    <row r="1348" customFormat="1" ht="20.100000000000001" customHeight="1"/>
    <row r="1349" customFormat="1" ht="20.100000000000001" customHeight="1"/>
    <row r="1350" customFormat="1" ht="20.100000000000001" customHeight="1"/>
    <row r="1351" customFormat="1" ht="20.100000000000001" customHeight="1"/>
    <row r="1352" customFormat="1" ht="20.100000000000001" customHeight="1"/>
    <row r="1353" customFormat="1" ht="20.100000000000001" customHeight="1"/>
    <row r="1354" customFormat="1" ht="20.100000000000001" customHeight="1"/>
    <row r="1355" customFormat="1" ht="20.100000000000001" customHeight="1"/>
    <row r="1356" customFormat="1" ht="20.100000000000001" customHeight="1"/>
    <row r="1357" customFormat="1" ht="20.100000000000001" customHeight="1"/>
    <row r="1358" customFormat="1" ht="20.100000000000001" customHeight="1"/>
    <row r="1359" customFormat="1" ht="20.100000000000001" customHeight="1"/>
    <row r="1360" customFormat="1" ht="20.100000000000001" customHeight="1"/>
    <row r="1361" customFormat="1" ht="20.100000000000001" customHeight="1"/>
    <row r="1362" customFormat="1" ht="20.100000000000001" customHeight="1"/>
    <row r="1363" customFormat="1" ht="20.100000000000001" customHeight="1"/>
    <row r="1364" customFormat="1" ht="20.100000000000001" customHeight="1"/>
    <row r="1365" customFormat="1" ht="20.100000000000001" customHeight="1"/>
    <row r="1366" customFormat="1" ht="20.100000000000001" customHeight="1"/>
    <row r="1367" customFormat="1" ht="20.100000000000001" customHeight="1"/>
    <row r="1368" customFormat="1" ht="20.100000000000001" customHeight="1"/>
    <row r="1369" customFormat="1" ht="20.100000000000001" customHeight="1"/>
    <row r="1370" customFormat="1" ht="20.100000000000001" customHeight="1"/>
    <row r="1371" customFormat="1" ht="20.100000000000001" customHeight="1"/>
    <row r="1372" customFormat="1" ht="20.100000000000001" customHeight="1"/>
    <row r="1373" customFormat="1" ht="20.100000000000001" customHeight="1"/>
    <row r="1374" customFormat="1" ht="20.100000000000001" customHeight="1"/>
    <row r="1375" customFormat="1" ht="20.100000000000001" customHeight="1"/>
    <row r="1376" customFormat="1" ht="20.100000000000001" customHeight="1"/>
    <row r="1377" customFormat="1" ht="20.100000000000001" customHeight="1"/>
    <row r="1378" customFormat="1" ht="20.100000000000001" customHeight="1"/>
    <row r="1379" customFormat="1" ht="20.100000000000001" customHeight="1"/>
    <row r="1380" customFormat="1" ht="20.100000000000001" customHeight="1"/>
    <row r="1381" customFormat="1" ht="20.100000000000001" customHeight="1"/>
    <row r="1382" customFormat="1" ht="20.100000000000001" customHeight="1"/>
    <row r="1383" customFormat="1" ht="20.100000000000001" customHeight="1"/>
    <row r="1384" customFormat="1" ht="20.100000000000001" customHeight="1"/>
    <row r="1385" customFormat="1" ht="20.100000000000001" customHeight="1"/>
    <row r="1386" customFormat="1" ht="20.100000000000001" customHeight="1"/>
    <row r="1387" customFormat="1" ht="20.100000000000001" customHeight="1"/>
    <row r="1388" customFormat="1" ht="20.100000000000001" customHeight="1"/>
    <row r="1389" customFormat="1" ht="20.100000000000001" customHeight="1"/>
    <row r="1390" customFormat="1" ht="20.100000000000001" customHeight="1"/>
    <row r="1391" customFormat="1" ht="20.100000000000001" customHeight="1"/>
    <row r="1392" customFormat="1" ht="20.100000000000001" customHeight="1"/>
    <row r="1393" customFormat="1" ht="20.100000000000001" customHeight="1"/>
    <row r="1394" customFormat="1" ht="20.100000000000001" customHeight="1"/>
    <row r="1395" customFormat="1" ht="20.100000000000001" customHeight="1"/>
    <row r="1396" customFormat="1" ht="20.100000000000001" customHeight="1"/>
    <row r="1397" customFormat="1" ht="20.100000000000001" customHeight="1"/>
    <row r="1398" customFormat="1" ht="20.100000000000001" customHeight="1"/>
    <row r="1399" customFormat="1" ht="20.100000000000001" customHeight="1"/>
    <row r="1400" customFormat="1" ht="20.100000000000001" customHeight="1"/>
    <row r="1401" customFormat="1" ht="20.100000000000001" customHeight="1"/>
    <row r="1402" customFormat="1" ht="20.100000000000001" customHeight="1"/>
    <row r="1403" customFormat="1" ht="20.100000000000001" customHeight="1"/>
    <row r="1404" customFormat="1" ht="20.100000000000001" customHeight="1"/>
    <row r="1405" customFormat="1" ht="20.100000000000001" customHeight="1"/>
    <row r="1406" customFormat="1" ht="20.100000000000001" customHeight="1"/>
    <row r="1407" customFormat="1" ht="20.100000000000001" customHeight="1"/>
    <row r="1408" customFormat="1" ht="20.100000000000001" customHeight="1"/>
    <row r="1409" customFormat="1" ht="20.100000000000001" customHeight="1"/>
    <row r="1410" customFormat="1" ht="20.100000000000001" customHeight="1"/>
    <row r="1411" customFormat="1" ht="20.100000000000001" customHeight="1"/>
    <row r="1412" customFormat="1" ht="20.100000000000001" customHeight="1"/>
    <row r="1413" customFormat="1" ht="20.100000000000001" customHeight="1"/>
    <row r="1414" customFormat="1" ht="20.100000000000001" customHeight="1"/>
    <row r="1415" customFormat="1" ht="20.100000000000001" customHeight="1"/>
    <row r="1416" customFormat="1" ht="20.100000000000001" customHeight="1"/>
    <row r="1417" customFormat="1" ht="20.100000000000001" customHeight="1"/>
    <row r="1418" customFormat="1" ht="20.100000000000001" customHeight="1"/>
    <row r="1419" customFormat="1" ht="20.100000000000001" customHeight="1"/>
    <row r="1420" customFormat="1" ht="20.100000000000001" customHeight="1"/>
    <row r="1421" customFormat="1" ht="20.100000000000001" customHeight="1"/>
    <row r="1422" customFormat="1" ht="20.100000000000001" customHeight="1"/>
    <row r="1423" customFormat="1" ht="20.100000000000001" customHeight="1"/>
    <row r="1424" customFormat="1" ht="20.100000000000001" customHeight="1"/>
    <row r="1425" customFormat="1" ht="20.100000000000001" customHeight="1"/>
    <row r="1426" customFormat="1" ht="20.100000000000001" customHeight="1"/>
    <row r="1427" customFormat="1" ht="20.100000000000001" customHeight="1"/>
    <row r="1428" customFormat="1" ht="20.100000000000001" customHeight="1"/>
    <row r="1429" customFormat="1" ht="20.100000000000001" customHeight="1"/>
    <row r="1430" customFormat="1" ht="20.100000000000001" customHeight="1"/>
    <row r="1431" customFormat="1" ht="20.100000000000001" customHeight="1"/>
    <row r="1432" customFormat="1" ht="20.100000000000001" customHeight="1"/>
    <row r="1433" customFormat="1" ht="20.100000000000001" customHeight="1"/>
    <row r="1434" customFormat="1" ht="20.100000000000001" customHeight="1"/>
    <row r="1435" customFormat="1" ht="20.100000000000001" customHeight="1"/>
    <row r="1436" customFormat="1" ht="20.100000000000001" customHeight="1"/>
    <row r="1437" customFormat="1" ht="20.100000000000001" customHeight="1"/>
    <row r="1438" customFormat="1" ht="20.100000000000001" customHeight="1"/>
    <row r="1439" customFormat="1" ht="20.100000000000001" customHeight="1"/>
    <row r="1440" customFormat="1" ht="20.100000000000001" customHeight="1"/>
    <row r="1441" customFormat="1" ht="20.100000000000001" customHeight="1"/>
    <row r="1442" customFormat="1" ht="20.100000000000001" customHeight="1"/>
    <row r="1443" customFormat="1" ht="20.100000000000001" customHeight="1"/>
    <row r="1444" customFormat="1" ht="20.100000000000001" customHeight="1"/>
    <row r="1445" customFormat="1" ht="20.100000000000001" customHeight="1"/>
    <row r="1446" customFormat="1" ht="20.100000000000001" customHeight="1"/>
    <row r="1447" customFormat="1" ht="20.100000000000001" customHeight="1"/>
    <row r="1448" customFormat="1" ht="20.100000000000001" customHeight="1"/>
    <row r="1449" customFormat="1" ht="20.100000000000001" customHeight="1"/>
    <row r="1450" customFormat="1" ht="20.100000000000001" customHeight="1"/>
    <row r="1451" customFormat="1" ht="20.100000000000001" customHeight="1"/>
    <row r="1452" customFormat="1" ht="20.100000000000001" customHeight="1"/>
    <row r="1453" customFormat="1" ht="20.100000000000001" customHeight="1"/>
    <row r="1454" customFormat="1" ht="20.100000000000001" customHeight="1"/>
    <row r="1455" customFormat="1" ht="20.100000000000001" customHeight="1"/>
    <row r="1456" customFormat="1" ht="20.100000000000001" customHeight="1"/>
    <row r="1457" customFormat="1" ht="20.100000000000001" customHeight="1"/>
    <row r="1458" customFormat="1" ht="20.100000000000001" customHeight="1"/>
    <row r="1459" customFormat="1" ht="20.100000000000001" customHeight="1"/>
    <row r="1460" customFormat="1" ht="20.100000000000001" customHeight="1"/>
    <row r="1461" customFormat="1" ht="20.100000000000001" customHeight="1"/>
    <row r="1462" customFormat="1" ht="20.100000000000001" customHeight="1"/>
    <row r="1463" customFormat="1" ht="20.100000000000001" customHeight="1"/>
    <row r="1464" customFormat="1" ht="20.100000000000001" customHeight="1"/>
    <row r="1465" customFormat="1" ht="20.100000000000001" customHeight="1"/>
    <row r="1466" customFormat="1" ht="20.100000000000001" customHeight="1"/>
    <row r="1467" customFormat="1" ht="20.100000000000001" customHeight="1"/>
    <row r="1468" customFormat="1" ht="20.100000000000001" customHeight="1"/>
    <row r="1469" customFormat="1" ht="20.100000000000001" customHeight="1"/>
    <row r="1470" customFormat="1" ht="20.100000000000001" customHeight="1"/>
    <row r="1471" customFormat="1" ht="20.100000000000001" customHeight="1"/>
    <row r="1472" customFormat="1" ht="20.100000000000001" customHeight="1"/>
    <row r="1473" customFormat="1" ht="20.100000000000001" customHeight="1"/>
    <row r="1474" customFormat="1" ht="20.100000000000001" customHeight="1"/>
    <row r="1475" customFormat="1" ht="20.100000000000001" customHeight="1"/>
    <row r="1476" customFormat="1" ht="20.100000000000001" customHeight="1"/>
    <row r="1477" customFormat="1" ht="20.100000000000001" customHeight="1"/>
    <row r="1478" customFormat="1" ht="20.100000000000001" customHeight="1"/>
    <row r="1479" customFormat="1" ht="20.100000000000001" customHeight="1"/>
    <row r="1480" customFormat="1" ht="20.100000000000001" customHeight="1"/>
    <row r="1481" customFormat="1" ht="20.100000000000001" customHeight="1"/>
    <row r="1482" customFormat="1" ht="20.100000000000001" customHeight="1"/>
    <row r="1483" customFormat="1" ht="20.100000000000001" customHeight="1"/>
    <row r="1484" customFormat="1" ht="20.100000000000001" customHeight="1"/>
    <row r="1485" customFormat="1" ht="20.100000000000001" customHeight="1"/>
    <row r="1486" customFormat="1" ht="20.100000000000001" customHeight="1"/>
    <row r="1487" customFormat="1" ht="20.100000000000001" customHeight="1"/>
    <row r="1488" customFormat="1" ht="20.100000000000001" customHeight="1"/>
    <row r="1489" customFormat="1"/>
  </sheetData>
  <autoFilter ref="A5:U1488" xr:uid="{1E715EDA-88D5-409E-8771-5427792BA35A}"/>
  <mergeCells count="5">
    <mergeCell ref="D4:Q4"/>
    <mergeCell ref="R4:U4"/>
    <mergeCell ref="A1:U1"/>
    <mergeCell ref="B6:C6"/>
    <mergeCell ref="B364:C364"/>
  </mergeCells>
  <pageMargins left="0.23622047244094491" right="0.23622047244094491" top="0.23622047244094491" bottom="0.23622047244094491" header="0" footer="0"/>
  <pageSetup paperSize="9" scale="76" fitToHeight="0" orientation="portrait" r:id="rId1"/>
  <headerFooter differentFirst="1">
    <oddFooter>&amp;C&amp;8Page &amp;P de &amp;N&amp;R&amp;G</oddFooter>
    <firstFooter>&amp;C&amp;8Page &amp;P de &amp;N</first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5</vt:i4>
      </vt:variant>
    </vt:vector>
  </HeadingPairs>
  <TitlesOfParts>
    <vt:vector size="11" baseType="lpstr">
      <vt:lpstr>Informations Client</vt:lpstr>
      <vt:lpstr>Commande</vt:lpstr>
      <vt:lpstr>Boutures Coupées</vt:lpstr>
      <vt:lpstr>Recap SEMAINE</vt:lpstr>
      <vt:lpstr>Traitement</vt:lpstr>
      <vt:lpstr>Imprimable</vt:lpstr>
      <vt:lpstr>Commande!Impression_des_titres</vt:lpstr>
      <vt:lpstr>Imprimable!Impression_des_titres</vt:lpstr>
      <vt:lpstr>Commande!Zone_d_impression</vt:lpstr>
      <vt:lpstr>Imprimable!Zone_d_impression</vt:lpstr>
      <vt:lpstr>'Recap SEMAINE'!Zone_d_impression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Ludivine GRUEL</dc:creator>
  <cp:lastModifiedBy>Ludi</cp:lastModifiedBy>
  <cp:lastPrinted>2026-04-01T06:36:32Z</cp:lastPrinted>
  <dcterms:created xsi:type="dcterms:W3CDTF">2025-06-04T11:41:27Z</dcterms:created>
  <dcterms:modified xsi:type="dcterms:W3CDTF">2026-04-01T14:03:06Z</dcterms:modified>
</cp:coreProperties>
</file>